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извлечь\ЖУ\"/>
    </mc:Choice>
  </mc:AlternateContent>
  <bookViews>
    <workbookView xWindow="0" yWindow="0" windowWidth="23040" windowHeight="8670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2" l="1"/>
  <c r="L20" i="2"/>
  <c r="K20" i="2"/>
  <c r="J20" i="2"/>
  <c r="I20" i="2"/>
  <c r="H20" i="2"/>
  <c r="G20" i="2"/>
  <c r="F20" i="2"/>
  <c r="E20" i="2"/>
  <c r="D20" i="2"/>
  <c r="C20" i="2"/>
  <c r="B20" i="2"/>
  <c r="M19" i="2"/>
  <c r="M18" i="2"/>
  <c r="M17" i="2"/>
  <c r="M16" i="2"/>
  <c r="M15" i="2"/>
  <c r="M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M11" i="2"/>
  <c r="M10" i="2"/>
  <c r="M9" i="2"/>
  <c r="E44" i="1"/>
  <c r="C44" i="1"/>
  <c r="B44" i="1"/>
  <c r="C39" i="1"/>
  <c r="B39" i="1"/>
</calcChain>
</file>

<file path=xl/sharedStrings.xml><?xml version="1.0" encoding="utf-8"?>
<sst xmlns="http://schemas.openxmlformats.org/spreadsheetml/2006/main" count="63" uniqueCount="62">
  <si>
    <t xml:space="preserve">   ООО «Жилищное управление ЖБК-1»</t>
  </si>
  <si>
    <t>Отчет управляющей организации о выполнении условий договора управления многоквартирным домом по адресу: Белгородская обл., пгт. Разумное, ул. Вересковая, д. 1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</si>
  <si>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</si>
  <si>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</si>
  <si>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</si>
  <si>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Белгородская обл., пгт. Разумное, ул. Вересковая, д. 1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</si>
  <si>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</si>
  <si>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</si>
  <si>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</si>
  <si>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</si>
  <si>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</si>
  <si>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</si>
  <si>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</si>
  <si>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</si>
  <si>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</si>
  <si>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</si>
  <si>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</si>
  <si>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01.01.2024-30.07.2024 гг.</t>
  </si>
  <si>
    <t xml:space="preserve">пункт 4 договора управления </t>
  </si>
  <si>
    <t>01.08.2024-31.12.2024 гг.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</si>
  <si>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</si>
  <si>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</si>
  <si>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</si>
  <si>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</si>
  <si>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Электроэнергия на ОДН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</si>
  <si>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</si>
  <si>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</si>
  <si>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</si>
  <si>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</si>
  <si>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</si>
  <si>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</si>
  <si>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</si>
  <si>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</si>
  <si>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</si>
  <si>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</si>
  <si>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</si>
  <si>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</si>
  <si>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</si>
  <si>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</si>
  <si>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</si>
  <si>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</si>
  <si>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</si>
  <si>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</si>
  <si>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</si>
  <si>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</si>
  <si>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</si>
  <si>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</si>
  <si>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ноябрь- декабрь</t>
  </si>
  <si>
    <t>I.  Содержание помещений общего пользования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</si>
  <si>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</si>
  <si>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</si>
  <si>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</si>
  <si>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</si>
  <si>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Окраска бордюров краской фасадной</t>
  </si>
  <si>
    <t>Окраска деревьев</t>
  </si>
  <si>
    <t>Смазка качелей</t>
  </si>
  <si>
    <t>ремонт подъездов</t>
  </si>
  <si>
    <t>6. Услуга управления</t>
  </si>
  <si>
    <t>7. Оплачено ресурсоснабжающим организациям</t>
  </si>
  <si>
    <t xml:space="preserve">ИТОГО </t>
  </si>
  <si>
    <t xml:space="preserve">Аренда имущества </t>
  </si>
  <si>
    <t xml:space="preserve">Начислено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</si>
</sst>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#\ ##0.00"/>
    <numFmt numFmtId="169" formatCode="#\ ##0.00_ 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168" fontId="6" fillId="0" borderId="1" xfId="0" applyNumberFormat="1" applyFont="1" applyBorder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9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9" fontId="8" fillId="0" borderId="1" xfId="0" applyNumberFormat="1" applyFont="1" applyBorder="1" applyAlignment="1">
      <alignment horizontal="center" vertical="center" wrapText="1"/>
    </xf>
    <xf numFmtId="16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169" fontId="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 indent="1"/>
    </xf>
    <xf numFmtId="49" fontId="10" fillId="0" borderId="0" xfId="0" applyNumberFormat="1" applyFont="1" applyBorder="1" applyAlignment="1">
      <alignment horizontal="right" vertical="center" wrapText="1"/>
    </xf>
    <xf numFmtId="168" fontId="6" fillId="0" borderId="2" xfId="0" applyNumberFormat="1" applyFont="1" applyBorder="1" applyAlignment="1">
      <alignment horizontal="center" vertical="center"/>
    </xf>
    <xf numFmtId="168" fontId="5" fillId="0" borderId="2" xfId="0" applyNumberFormat="1" applyFont="1" applyBorder="1" applyAlignment="1">
      <alignment horizontal="center" vertical="center" wrapText="1"/>
    </xf>
    <xf numFmtId="169" fontId="8" fillId="0" borderId="2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/>
    </xf>
    <xf numFmtId="169" fontId="0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3" fillId="0" borderId="0" xfId="0" applyFont="1"/>
    <xf numFmtId="0" fontId="2" fillId="0" borderId="0" xfId="0" applyFont="1" applyAlignment="1">
      <alignment horizontal="left" vertical="center" indent="15"/>
    </xf>
    <xf numFmtId="0" fontId="14" fillId="0" borderId="0" xfId="0" applyFont="1" applyAlignment="1">
      <alignment vertical="center" wrapText="1"/>
    </xf>
    <xf numFmtId="0" fontId="0" fillId="0" borderId="0" xfId="0" applyAlignment="1"/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15" fillId="2" borderId="1" xfId="0" applyNumberFormat="1" applyFont="1" applyFill="1" applyBorder="1" applyAlignment="1">
      <alignment horizontal="center" wrapText="1"/>
    </xf>
    <xf numFmtId="168" fontId="1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168" fontId="0" fillId="0" borderId="1" xfId="0" applyNumberForma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8" fontId="0" fillId="0" borderId="0" xfId="0" applyNumberFormat="1" applyBorder="1" applyAlignment="1">
      <alignment horizontal="center" vertical="center"/>
    </xf>
    <xf numFmtId="0" fontId="17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2" borderId="2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8" fontId="16" fillId="0" borderId="2" xfId="0" applyNumberFormat="1" applyFont="1" applyBorder="1" applyAlignment="1">
      <alignment horizontal="center" vertical="center"/>
    </xf>
    <xf numFmtId="168" fontId="1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15" zoomScale="85" zoomScaleNormal="85" workbookViewId="0">
      <selection activeCell="E34" sqref="E34"/>
    </sheetView>
  </sheetViews>
  <sheetFormatPr defaultColWidth="8.7109375" defaultRowHeight="15"/>
  <cols>
    <col min="1" max="1" width="27.5703125" customWidth="1"/>
    <col min="2" max="2" width="23.7109375" customWidth="1"/>
    <col min="3" max="3" width="50" customWidth="1"/>
    <col min="4" max="4" width="15.140625" customWidth="1"/>
    <col min="5" max="5" width="45.140625" customWidth="1"/>
    <col min="6" max="6" width="99.28515625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49" t="s">
        <v>0</v>
      </c>
      <c r="B1" s="49"/>
      <c r="C1" s="49"/>
      <c r="D1" s="49"/>
      <c r="E1" s="25"/>
      <c r="F1" s="25"/>
      <c r="G1" s="25"/>
      <c r="H1" s="25"/>
      <c r="I1" s="25"/>
    </row>
    <row r="4" spans="1:9" ht="15" customHeight="1">
      <c r="A4" s="65" t="s">
        <v>1</v>
      </c>
      <c r="B4" s="65"/>
      <c r="C4" s="65"/>
      <c r="D4" s="65"/>
      <c r="E4" s="26"/>
      <c r="F4" s="26"/>
      <c r="G4" s="26"/>
      <c r="H4" s="26"/>
      <c r="I4" s="26"/>
    </row>
    <row r="5" spans="1:9" ht="15" customHeight="1">
      <c r="A5" s="65"/>
      <c r="B5" s="65"/>
      <c r="C5" s="65"/>
      <c r="D5" s="65"/>
      <c r="E5" s="26"/>
      <c r="F5" s="26"/>
      <c r="G5" s="26"/>
      <c r="H5" s="26"/>
      <c r="I5" s="26"/>
    </row>
    <row r="8" spans="1:9" ht="15.75">
      <c r="B8" s="50" t="s">
        <v>2</v>
      </c>
      <c r="C8" s="50"/>
      <c r="D8" s="27"/>
      <c r="E8" s="27"/>
      <c r="F8" s="27"/>
      <c r="G8" s="28"/>
    </row>
    <row r="9" spans="1:9" ht="15.75" customHeight="1">
      <c r="A9" s="29"/>
      <c r="B9" s="51" t="s">
        <v>3</v>
      </c>
      <c r="C9" s="51"/>
      <c r="D9" s="30"/>
      <c r="E9" s="30"/>
      <c r="F9" s="30"/>
      <c r="G9" s="30"/>
      <c r="H9" s="31"/>
    </row>
    <row r="11" spans="1:9">
      <c r="A11" s="52" t="s">
        <v>4</v>
      </c>
      <c r="B11" s="53"/>
      <c r="C11" s="32" t="s">
        <v>5</v>
      </c>
    </row>
    <row r="12" spans="1:9">
      <c r="A12" s="52" t="s">
        <v>6</v>
      </c>
      <c r="B12" s="53"/>
      <c r="C12" s="33">
        <v>2017</v>
      </c>
    </row>
    <row r="13" spans="1:9">
      <c r="A13" s="52" t="s">
        <v>7</v>
      </c>
      <c r="B13" s="53"/>
      <c r="C13" s="34">
        <v>0</v>
      </c>
    </row>
    <row r="14" spans="1:9">
      <c r="A14" s="52" t="s">
        <v>8</v>
      </c>
      <c r="B14" s="53"/>
      <c r="C14" s="35">
        <v>7168.8</v>
      </c>
    </row>
    <row r="15" spans="1:9">
      <c r="A15" s="52" t="s">
        <v>9</v>
      </c>
      <c r="B15" s="53"/>
      <c r="C15" s="35">
        <v>4488.2</v>
      </c>
    </row>
    <row r="16" spans="1:9">
      <c r="A16" s="54" t="s">
        <v>10</v>
      </c>
      <c r="B16" s="55"/>
      <c r="C16" s="35">
        <v>0</v>
      </c>
    </row>
    <row r="19" spans="1:6" ht="15.75">
      <c r="A19" s="50" t="s">
        <v>11</v>
      </c>
      <c r="B19" s="50"/>
      <c r="C19" s="50"/>
      <c r="D19" s="50"/>
    </row>
    <row r="20" spans="1:6">
      <c r="A20" s="51" t="s">
        <v>12</v>
      </c>
      <c r="B20" s="51"/>
      <c r="C20" s="51"/>
      <c r="D20" s="51"/>
    </row>
    <row r="21" spans="1:6">
      <c r="A21" s="51"/>
      <c r="B21" s="51"/>
      <c r="C21" s="51"/>
      <c r="D21" s="51"/>
    </row>
    <row r="22" spans="1:6">
      <c r="A22" s="51"/>
      <c r="B22" s="51"/>
      <c r="C22" s="51"/>
      <c r="D22" s="51"/>
    </row>
    <row r="24" spans="1:6">
      <c r="A24" s="66" t="s">
        <v>13</v>
      </c>
      <c r="B24" s="66"/>
      <c r="C24" s="66"/>
      <c r="D24" s="66"/>
    </row>
    <row r="25" spans="1:6">
      <c r="A25" s="66"/>
      <c r="B25" s="66"/>
      <c r="C25" s="66"/>
      <c r="D25" s="66"/>
    </row>
    <row r="26" spans="1:6" ht="30">
      <c r="A26" s="36" t="s">
        <v>14</v>
      </c>
      <c r="B26" s="56" t="s">
        <v>15</v>
      </c>
      <c r="C26" s="56"/>
      <c r="D26" s="37" t="s">
        <v>16</v>
      </c>
    </row>
    <row r="27" spans="1:6">
      <c r="A27" s="38" t="s">
        <v>17</v>
      </c>
      <c r="B27" s="57" t="s">
        <v>18</v>
      </c>
      <c r="C27" s="57"/>
      <c r="D27" s="33">
        <v>20.27</v>
      </c>
    </row>
    <row r="28" spans="1:6">
      <c r="A28" s="38" t="s">
        <v>19</v>
      </c>
      <c r="B28" s="57" t="s">
        <v>18</v>
      </c>
      <c r="C28" s="57"/>
      <c r="D28" s="33">
        <v>21.69</v>
      </c>
    </row>
    <row r="29" spans="1:6" ht="15.75">
      <c r="C29" s="58"/>
      <c r="D29" s="58"/>
      <c r="E29" s="58"/>
      <c r="F29" s="58"/>
    </row>
    <row r="30" spans="1:6" ht="15.75">
      <c r="A30" s="59" t="s">
        <v>20</v>
      </c>
      <c r="B30" s="59"/>
      <c r="C30" s="59"/>
    </row>
    <row r="31" spans="1:6" ht="15.75" customHeight="1">
      <c r="A31" s="67" t="s">
        <v>21</v>
      </c>
      <c r="B31" s="67"/>
      <c r="C31" s="67"/>
      <c r="D31" s="27"/>
    </row>
    <row r="32" spans="1:6" ht="15" customHeight="1">
      <c r="A32" s="67"/>
      <c r="B32" s="67"/>
      <c r="C32" s="67"/>
      <c r="D32" s="30"/>
    </row>
    <row r="33" spans="1:5" ht="15" customHeight="1">
      <c r="A33" s="67"/>
      <c r="B33" s="67"/>
      <c r="C33" s="67"/>
      <c r="D33" s="30"/>
    </row>
    <row r="34" spans="1:5" ht="15" customHeight="1">
      <c r="A34" s="39"/>
      <c r="B34" s="39" t="s">
        <v>61</v>
      </c>
      <c r="C34" s="39" t="s">
        <v>22</v>
      </c>
      <c r="D34" s="40"/>
    </row>
    <row r="35" spans="1:5">
      <c r="A35" s="41" t="s">
        <v>23</v>
      </c>
      <c r="B35" s="42">
        <v>1171210.7</v>
      </c>
      <c r="C35" s="42">
        <v>1095693.54</v>
      </c>
      <c r="D35" s="43"/>
    </row>
    <row r="36" spans="1:5">
      <c r="A36" s="41" t="s">
        <v>24</v>
      </c>
      <c r="B36" s="42">
        <v>83398.070000000007</v>
      </c>
      <c r="C36" s="42">
        <v>86254.61</v>
      </c>
      <c r="D36" s="44"/>
    </row>
    <row r="37" spans="1:5">
      <c r="A37" s="72" t="s">
        <v>60</v>
      </c>
      <c r="B37" s="42">
        <v>8400</v>
      </c>
      <c r="C37" s="42">
        <v>5876.4505119453897</v>
      </c>
      <c r="D37" s="45"/>
    </row>
    <row r="38" spans="1:5" hidden="1">
      <c r="A38" s="46"/>
      <c r="B38" s="42"/>
      <c r="C38" s="42"/>
      <c r="D38" s="45"/>
    </row>
    <row r="39" spans="1:5">
      <c r="A39" s="47" t="s">
        <v>25</v>
      </c>
      <c r="B39" s="42">
        <f>B35+B36+B38+B37</f>
        <v>1263008.77</v>
      </c>
      <c r="C39" s="42">
        <f>C35+C36+C37</f>
        <v>1187824.60051195</v>
      </c>
    </row>
    <row r="41" spans="1:5" ht="15.75">
      <c r="A41" s="50" t="s">
        <v>26</v>
      </c>
      <c r="B41" s="50"/>
      <c r="C41" s="50"/>
      <c r="D41" s="50"/>
      <c r="E41" s="50"/>
    </row>
    <row r="42" spans="1:5" ht="33" customHeight="1">
      <c r="A42" s="60" t="s">
        <v>27</v>
      </c>
      <c r="B42" s="60"/>
      <c r="C42" s="60"/>
      <c r="D42" s="60"/>
      <c r="E42" s="60"/>
    </row>
    <row r="43" spans="1:5" ht="90" customHeight="1">
      <c r="A43" s="48" t="s">
        <v>28</v>
      </c>
      <c r="B43" s="48" t="s">
        <v>29</v>
      </c>
      <c r="C43" s="61" t="s">
        <v>30</v>
      </c>
      <c r="D43" s="62"/>
      <c r="E43" s="48" t="s">
        <v>31</v>
      </c>
    </row>
    <row r="44" spans="1:5">
      <c r="A44" s="42">
        <v>-502268.53</v>
      </c>
      <c r="B44" s="42">
        <f>C39</f>
        <v>1187824.60051195</v>
      </c>
      <c r="C44" s="63">
        <f>'Раздел 5'!M20</f>
        <v>1171563.7660000001</v>
      </c>
      <c r="D44" s="64"/>
      <c r="E44" s="42">
        <f>A44+B44-C44</f>
        <v>-486007.69548805401</v>
      </c>
    </row>
  </sheetData>
  <mergeCells count="23">
    <mergeCell ref="A41:E41"/>
    <mergeCell ref="A42:E42"/>
    <mergeCell ref="C43:D43"/>
    <mergeCell ref="C44:D44"/>
    <mergeCell ref="A4:D5"/>
    <mergeCell ref="A20:D22"/>
    <mergeCell ref="A24:D25"/>
    <mergeCell ref="A31:C33"/>
    <mergeCell ref="B26:C26"/>
    <mergeCell ref="B27:C27"/>
    <mergeCell ref="B28:C28"/>
    <mergeCell ref="C29:F29"/>
    <mergeCell ref="A30:C30"/>
    <mergeCell ref="A13:B13"/>
    <mergeCell ref="A14:B14"/>
    <mergeCell ref="A15:B15"/>
    <mergeCell ref="A16:B16"/>
    <mergeCell ref="A19:D19"/>
    <mergeCell ref="A1:D1"/>
    <mergeCell ref="B8:C8"/>
    <mergeCell ref="B9:C9"/>
    <mergeCell ref="A11:B11"/>
    <mergeCell ref="A12:B12"/>
  </mergeCells>
  <pageMargins left="0.25" right="0.2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A12" workbookViewId="0">
      <selection activeCell="B13" sqref="B13:L13"/>
    </sheetView>
  </sheetViews>
  <sheetFormatPr defaultColWidth="8.85546875" defaultRowHeight="15"/>
  <cols>
    <col min="1" max="1" width="22.140625" customWidth="1"/>
    <col min="2" max="2" width="13.85546875" customWidth="1"/>
    <col min="3" max="6" width="8.85546875" customWidth="1"/>
    <col min="7" max="8" width="10.85546875" customWidth="1"/>
    <col min="9" max="9" width="9.7109375"/>
    <col min="10" max="10" width="10.7109375"/>
    <col min="11" max="11" width="12.140625" customWidth="1"/>
    <col min="12" max="12" width="12.7109375" customWidth="1"/>
    <col min="13" max="13" width="11.28515625" customWidth="1"/>
  </cols>
  <sheetData>
    <row r="1" spans="1:13" ht="15.75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5" customHeight="1">
      <c r="A2" s="71" t="s">
        <v>33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6" spans="1:13">
      <c r="A6" s="70" t="s">
        <v>34</v>
      </c>
      <c r="B6" s="68" t="s">
        <v>35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70" t="s">
        <v>36</v>
      </c>
    </row>
    <row r="7" spans="1:13" ht="21" customHeight="1">
      <c r="A7" s="70"/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1" t="s">
        <v>47</v>
      </c>
      <c r="M7" s="70"/>
    </row>
    <row r="8" spans="1:13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</row>
    <row r="9" spans="1:13" ht="38.25">
      <c r="A9" s="3" t="s">
        <v>48</v>
      </c>
      <c r="B9" s="4">
        <v>11280</v>
      </c>
      <c r="C9" s="4">
        <v>11280</v>
      </c>
      <c r="D9" s="4">
        <v>11280</v>
      </c>
      <c r="E9" s="4">
        <v>18308</v>
      </c>
      <c r="F9" s="4">
        <v>11280</v>
      </c>
      <c r="G9" s="4">
        <v>9930</v>
      </c>
      <c r="H9" s="4">
        <v>11280</v>
      </c>
      <c r="I9" s="4">
        <v>11280</v>
      </c>
      <c r="J9" s="4">
        <v>11280</v>
      </c>
      <c r="K9" s="4">
        <v>19576.91</v>
      </c>
      <c r="L9" s="19">
        <v>27840</v>
      </c>
      <c r="M9" s="4">
        <f t="shared" ref="M9:M20" si="0">SUM(B9:L9)</f>
        <v>154614.91</v>
      </c>
    </row>
    <row r="10" spans="1:13" ht="25.5">
      <c r="A10" s="3" t="s">
        <v>49</v>
      </c>
      <c r="B10" s="4">
        <v>51794.7</v>
      </c>
      <c r="C10" s="4">
        <v>34603.699999999997</v>
      </c>
      <c r="D10" s="4">
        <v>17197.7</v>
      </c>
      <c r="E10" s="4">
        <v>16686.7</v>
      </c>
      <c r="F10" s="4">
        <v>17276.7</v>
      </c>
      <c r="G10" s="4">
        <v>15866.7</v>
      </c>
      <c r="H10" s="5">
        <v>22350.27</v>
      </c>
      <c r="I10" s="4">
        <v>24166.7</v>
      </c>
      <c r="J10" s="4">
        <v>17756.7</v>
      </c>
      <c r="K10" s="4">
        <v>15216.7</v>
      </c>
      <c r="L10" s="19">
        <v>40405.1</v>
      </c>
      <c r="M10" s="4">
        <f t="shared" si="0"/>
        <v>273321.67</v>
      </c>
    </row>
    <row r="11" spans="1:13" ht="63.75">
      <c r="A11" s="6" t="s">
        <v>50</v>
      </c>
      <c r="B11" s="7">
        <v>300</v>
      </c>
      <c r="C11" s="7">
        <v>500</v>
      </c>
      <c r="D11" s="7">
        <v>1850</v>
      </c>
      <c r="E11" s="7">
        <v>12355</v>
      </c>
      <c r="F11" s="7">
        <v>10143</v>
      </c>
      <c r="G11" s="7">
        <v>11029.4</v>
      </c>
      <c r="H11" s="7">
        <v>1450</v>
      </c>
      <c r="I11" s="7">
        <v>5682.72</v>
      </c>
      <c r="J11" s="7">
        <v>12875</v>
      </c>
      <c r="K11" s="7">
        <v>5800</v>
      </c>
      <c r="L11" s="20">
        <v>13037.08</v>
      </c>
      <c r="M11" s="4">
        <f t="shared" si="0"/>
        <v>75022.2</v>
      </c>
    </row>
    <row r="12" spans="1:13" ht="63.75">
      <c r="A12" s="3" t="s">
        <v>51</v>
      </c>
      <c r="B12" s="7">
        <v>4892.1400000000003</v>
      </c>
      <c r="C12" s="7">
        <v>12088.53</v>
      </c>
      <c r="D12" s="7">
        <v>12164.29</v>
      </c>
      <c r="E12" s="7">
        <v>12787.79</v>
      </c>
      <c r="F12" s="7">
        <v>10892.87</v>
      </c>
      <c r="G12" s="7">
        <v>17365.73</v>
      </c>
      <c r="H12" s="7">
        <v>46295.59</v>
      </c>
      <c r="I12" s="7">
        <v>9626.2900000000009</v>
      </c>
      <c r="J12" s="7">
        <v>46503.41</v>
      </c>
      <c r="K12" s="7">
        <v>18755.28</v>
      </c>
      <c r="L12" s="20">
        <v>50362.65</v>
      </c>
      <c r="M12" s="4">
        <f t="shared" si="0"/>
        <v>241734.57</v>
      </c>
    </row>
    <row r="13" spans="1:13" ht="29.25" customHeight="1">
      <c r="A13" s="8" t="s">
        <v>52</v>
      </c>
      <c r="B13" s="9">
        <f>SUM(B14:B17)</f>
        <v>0</v>
      </c>
      <c r="C13" s="9">
        <f t="shared" ref="C13:L13" si="1">SUM(C14:C17)</f>
        <v>0</v>
      </c>
      <c r="D13" s="9">
        <f t="shared" si="1"/>
        <v>0</v>
      </c>
      <c r="E13" s="9">
        <f t="shared" si="1"/>
        <v>8535.2000000000007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48673.26</v>
      </c>
      <c r="L13" s="9">
        <f t="shared" si="1"/>
        <v>0</v>
      </c>
      <c r="M13" s="4">
        <f t="shared" si="0"/>
        <v>57208.46</v>
      </c>
    </row>
    <row r="14" spans="1:13" ht="35.25" customHeight="1">
      <c r="A14" s="10" t="s">
        <v>53</v>
      </c>
      <c r="B14" s="11"/>
      <c r="C14" s="12"/>
      <c r="D14" s="11"/>
      <c r="E14" s="12">
        <v>8275.2000000000007</v>
      </c>
      <c r="F14" s="11"/>
      <c r="G14" s="11"/>
      <c r="H14" s="11"/>
      <c r="I14" s="11"/>
      <c r="J14" s="11"/>
      <c r="K14" s="11"/>
      <c r="L14" s="21"/>
      <c r="M14" s="22">
        <f t="shared" si="0"/>
        <v>8275.2000000000007</v>
      </c>
    </row>
    <row r="15" spans="1:13" ht="18" customHeight="1">
      <c r="A15" s="10" t="s">
        <v>54</v>
      </c>
      <c r="B15" s="11"/>
      <c r="C15" s="11"/>
      <c r="D15" s="11"/>
      <c r="E15" s="11">
        <v>260</v>
      </c>
      <c r="F15" s="11"/>
      <c r="G15" s="11"/>
      <c r="H15" s="11"/>
      <c r="I15" s="11"/>
      <c r="J15" s="11"/>
      <c r="K15" s="11"/>
      <c r="L15" s="21"/>
      <c r="M15" s="22">
        <f t="shared" si="0"/>
        <v>260</v>
      </c>
    </row>
    <row r="16" spans="1:13">
      <c r="A16" s="13" t="s">
        <v>55</v>
      </c>
      <c r="B16" s="14"/>
      <c r="C16" s="14"/>
      <c r="D16" s="14"/>
      <c r="E16" s="14"/>
      <c r="F16" s="14"/>
      <c r="G16" s="14"/>
      <c r="H16" s="11"/>
      <c r="I16" s="11"/>
      <c r="J16" s="11"/>
      <c r="K16" s="23">
        <v>593.16</v>
      </c>
      <c r="L16" s="21"/>
      <c r="M16" s="22">
        <f t="shared" si="0"/>
        <v>593.16</v>
      </c>
    </row>
    <row r="17" spans="1:13">
      <c r="A17" s="13" t="s">
        <v>56</v>
      </c>
      <c r="B17" s="14"/>
      <c r="C17" s="14"/>
      <c r="D17" s="14"/>
      <c r="E17" s="14"/>
      <c r="F17" s="14"/>
      <c r="G17" s="14"/>
      <c r="H17" s="14"/>
      <c r="I17" s="14"/>
      <c r="J17" s="14"/>
      <c r="K17" s="14">
        <v>48080.1</v>
      </c>
      <c r="L17" s="21"/>
      <c r="M17" s="22">
        <f t="shared" si="0"/>
        <v>48080.1</v>
      </c>
    </row>
    <row r="18" spans="1:13">
      <c r="A18" s="15" t="s">
        <v>57</v>
      </c>
      <c r="B18" s="16">
        <v>23275.37</v>
      </c>
      <c r="C18" s="16">
        <v>23275.37</v>
      </c>
      <c r="D18" s="16">
        <v>23275.37</v>
      </c>
      <c r="E18" s="16">
        <v>23275.37</v>
      </c>
      <c r="F18" s="16">
        <v>23275.37</v>
      </c>
      <c r="G18" s="16">
        <v>23275.37</v>
      </c>
      <c r="H18" s="16">
        <v>24999.279999999999</v>
      </c>
      <c r="I18" s="16">
        <v>24999.279999999999</v>
      </c>
      <c r="J18" s="16">
        <v>24999.279999999999</v>
      </c>
      <c r="K18" s="16">
        <v>24999.279999999999</v>
      </c>
      <c r="L18" s="24">
        <v>49998.559999999998</v>
      </c>
      <c r="M18" s="4">
        <f t="shared" si="0"/>
        <v>289647.90000000002</v>
      </c>
    </row>
    <row r="19" spans="1:13" ht="45">
      <c r="A19" s="15" t="s">
        <v>58</v>
      </c>
      <c r="B19" s="16">
        <v>17414.580000000002</v>
      </c>
      <c r="C19" s="16">
        <v>1670.904</v>
      </c>
      <c r="D19" s="16">
        <v>7477.3919999999998</v>
      </c>
      <c r="E19" s="16">
        <v>6806.1</v>
      </c>
      <c r="F19" s="16">
        <v>15826.992</v>
      </c>
      <c r="G19" s="16">
        <v>0</v>
      </c>
      <c r="H19" s="16">
        <v>2585.0520000000001</v>
      </c>
      <c r="I19" s="16">
        <v>19326.599999999999</v>
      </c>
      <c r="J19" s="16">
        <v>0</v>
      </c>
      <c r="K19" s="16">
        <v>0</v>
      </c>
      <c r="L19" s="24">
        <v>8906.4359999999997</v>
      </c>
      <c r="M19" s="4">
        <f t="shared" si="0"/>
        <v>80014.055999999997</v>
      </c>
    </row>
    <row r="20" spans="1:13">
      <c r="A20" s="17" t="s">
        <v>59</v>
      </c>
      <c r="B20" s="4">
        <f>B9+B10+B11+B12+B13+B18+B19</f>
        <v>108956.79</v>
      </c>
      <c r="C20" s="4">
        <f t="shared" ref="C20:L20" si="2">C9+C10+C11+C12+C13+C18+C19</f>
        <v>83418.504000000001</v>
      </c>
      <c r="D20" s="4">
        <f t="shared" si="2"/>
        <v>73244.751999999993</v>
      </c>
      <c r="E20" s="4">
        <f t="shared" si="2"/>
        <v>98754.16</v>
      </c>
      <c r="F20" s="4">
        <f t="shared" si="2"/>
        <v>88694.932000000001</v>
      </c>
      <c r="G20" s="4">
        <f t="shared" si="2"/>
        <v>77467.199999999997</v>
      </c>
      <c r="H20" s="4">
        <f t="shared" si="2"/>
        <v>108960.192</v>
      </c>
      <c r="I20" s="4">
        <f t="shared" si="2"/>
        <v>95081.59</v>
      </c>
      <c r="J20" s="4">
        <f t="shared" si="2"/>
        <v>113414.39</v>
      </c>
      <c r="K20" s="4">
        <f t="shared" si="2"/>
        <v>133021.43</v>
      </c>
      <c r="L20" s="4">
        <f t="shared" si="2"/>
        <v>190549.826</v>
      </c>
      <c r="M20" s="4">
        <f t="shared" si="0"/>
        <v>1171563.7660000001</v>
      </c>
    </row>
    <row r="21" spans="1:13">
      <c r="A21" s="18"/>
    </row>
  </sheetData>
  <mergeCells count="5">
    <mergeCell ref="A1:M1"/>
    <mergeCell ref="B6:L6"/>
    <mergeCell ref="A6:A7"/>
    <mergeCell ref="M6:M7"/>
    <mergeCell ref="A2:M4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Воронкин Никита Валентинович</cp:lastModifiedBy>
  <dcterms:created xsi:type="dcterms:W3CDTF">2006-09-16T00:00:00Z</dcterms:created>
  <dcterms:modified xsi:type="dcterms:W3CDTF">2025-03-25T11:46:39Z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6B511195811A47A4A8AF2F7D45C28950_13</vt:lpwstr>
  </property>
  <property fmtid="{D5CDD505-2E9C-101B-9397-08002B2CF9AE}" pid="3" name="KSOProductBuildVer">
    <vt:lpwstr>1049-12.2.0.20326</vt:lpwstr>
  </property>
  <property fmtid="{D5CDD505-2E9C-101B-9397-08002B2CF9AE}" pid="4" name="KSOReadingLayout">
    <vt:bool>true</vt:bool>
  </property>
</Properties>
</file>