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75"/>
  </bookViews>
  <sheets>
    <sheet name="Раздел 1-4" sheetId="1" r:id="rId1"/>
    <sheet name="Раздел 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<sst xmlns="http://schemas.openxmlformats.org/spreadsheetml/2006/main" count="61" uniqueCount="60">
  <si>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   ООО «Жилищное управление  ЖБК-1»</t>
  </si>
  <si>
    <t>Отчет управляющей организации о выполнении условий договора управления многоквартирным домом по адресу: г. Белгород, ул. Машковцева, д. 28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</si>
  <si>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</si>
  <si>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</si>
  <si>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</si>
  <si>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Машковцева, д. 28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</si>
  <si>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</si>
  <si>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</si>
  <si>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</si>
  <si>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</si>
  <si>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</si>
  <si>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</si>
  <si>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</si>
  <si>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</si>
  <si>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</si>
  <si>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</si>
  <si>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</si>
  <si>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</si>
  <si>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</si>
  <si>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</si>
  <si>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</si>
  <si>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</si>
  <si>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</si>
  <si>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</si>
  <si>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</si>
  <si>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</si>
  <si>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</si>
  <si>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</si>
  <si>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</si>
  <si>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</si>
  <si>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</si>
  <si>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</si>
  <si>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</si>
  <si>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</si>
  <si>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</si>
  <si>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</si>
  <si>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</si>
  <si>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</si>
  <si>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</si>
  <si>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</si>
  <si>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</si>
  <si>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</si>
  <si>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</si>
  <si>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</si>
  <si>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</si>
  <si>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</si>
  <si>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</si>
  <si>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</si>
  <si>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</si>
  <si>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</si>
  <si>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1.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</si>
  <si>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</si>
  <si>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</si>
  <si>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</si>
  <si>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</si>
  <si>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</si>
  <si>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Замена  контейнеров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</si>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</sst>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5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0"/>
      <color rgb="FF000000"/>
      <name val="Calibri"/>
      <charset val="204"/>
      <scheme val="minor"/>
    </font>
    <font>
      <sz val="10"/>
      <name val="Calibri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18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80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180" fontId="0" fillId="0" borderId="0" xfId="0" applyNumberFormat="1"/>
    <xf numFmtId="180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180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3" fillId="2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85" zoomScaleNormal="85" workbookViewId="0">
      <selection activeCell="E35" sqref="E35"/>
    </sheetView>
  </sheetViews>
  <sheetFormatPr defaultColWidth="8.71296296296296" defaultRowHeight="14.4"/>
  <cols>
    <col min="1" max="1" width="27.5740740740741" customWidth="1"/>
    <col min="2" max="2" width="23.712962962963" customWidth="1"/>
    <col min="3" max="3" width="46.8518518518519" customWidth="1"/>
    <col min="4" max="4" width="15.1388888888889" customWidth="1"/>
    <col min="5" max="5" width="45.1388888888889" customWidth="1"/>
    <col min="6" max="6" width="99.287037037037" customWidth="1"/>
    <col min="7" max="7" width="91.712962962963" customWidth="1"/>
    <col min="8" max="9" width="9.71296296296296" customWidth="1"/>
    <col min="10" max="10" width="9.57407407407407" customWidth="1"/>
    <col min="11" max="11" width="9.71296296296296" customWidth="1"/>
    <col min="12" max="12" width="8.42592592592593" customWidth="1"/>
    <col min="13" max="13" width="7.85185185185185" customWidth="1"/>
    <col min="14" max="14" width="8.71296296296296" customWidth="1"/>
    <col min="15" max="15" width="30.287037037037" customWidth="1"/>
  </cols>
  <sheetData>
    <row r="1" ht="17.4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4" ht="15" customHeight="1" spans="1:9">
      <c r="A4" s="18" t="s">
        <v>1</v>
      </c>
      <c r="B4" s="18"/>
      <c r="C4" s="18"/>
      <c r="D4" s="18"/>
      <c r="E4" s="19"/>
      <c r="F4" s="19"/>
      <c r="G4" s="19"/>
      <c r="H4" s="19"/>
      <c r="I4" s="19"/>
    </row>
    <row r="5" ht="15" customHeight="1" spans="1:9">
      <c r="A5" s="18"/>
      <c r="B5" s="18"/>
      <c r="C5" s="18"/>
      <c r="D5" s="18"/>
      <c r="E5" s="19"/>
      <c r="F5" s="19"/>
      <c r="G5" s="19"/>
      <c r="H5" s="19"/>
      <c r="I5" s="19"/>
    </row>
    <row r="8" ht="15.6" spans="2:7">
      <c r="B8" s="1" t="s">
        <v>2</v>
      </c>
      <c r="C8" s="1"/>
      <c r="D8" s="20"/>
      <c r="E8" s="20"/>
      <c r="F8" s="20"/>
      <c r="G8" s="21"/>
    </row>
    <row r="9" ht="15.75" customHeight="1" spans="1:8">
      <c r="A9" s="22"/>
      <c r="B9" s="23" t="s">
        <v>3</v>
      </c>
      <c r="C9" s="23"/>
      <c r="D9" s="24"/>
      <c r="E9" s="24"/>
      <c r="F9" s="24"/>
      <c r="G9" s="24"/>
      <c r="H9" s="25"/>
    </row>
    <row r="11" spans="1:3">
      <c r="A11" s="26" t="s">
        <v>4</v>
      </c>
      <c r="B11" s="27"/>
      <c r="C11" s="28" t="s">
        <v>5</v>
      </c>
    </row>
    <row r="12" spans="1:3">
      <c r="A12" s="26" t="s">
        <v>6</v>
      </c>
      <c r="B12" s="27"/>
      <c r="C12" s="29">
        <v>2006</v>
      </c>
    </row>
    <row r="13" spans="1:3">
      <c r="A13" s="26" t="s">
        <v>7</v>
      </c>
      <c r="B13" s="27"/>
      <c r="C13" s="30">
        <v>0.08</v>
      </c>
    </row>
    <row r="14" spans="1:3">
      <c r="A14" s="26" t="s">
        <v>8</v>
      </c>
      <c r="B14" s="27"/>
      <c r="C14" s="28">
        <v>8736.4</v>
      </c>
    </row>
    <row r="15" spans="1:3">
      <c r="A15" s="26" t="s">
        <v>9</v>
      </c>
      <c r="B15" s="27"/>
      <c r="C15" s="28">
        <v>7050.8</v>
      </c>
    </row>
    <row r="16" spans="1:3">
      <c r="A16" s="31" t="s">
        <v>10</v>
      </c>
      <c r="B16" s="32"/>
      <c r="C16" s="28">
        <v>0</v>
      </c>
    </row>
    <row r="19" ht="15.6" spans="1:4">
      <c r="A19" s="1" t="s">
        <v>11</v>
      </c>
      <c r="B19" s="1"/>
      <c r="C19" s="1"/>
      <c r="D19" s="1"/>
    </row>
    <row r="20" ht="15" customHeight="1" spans="1:4">
      <c r="A20" s="23" t="s">
        <v>12</v>
      </c>
      <c r="B20" s="23"/>
      <c r="C20" s="23"/>
      <c r="D20" s="23"/>
    </row>
    <row r="21" ht="15" customHeight="1" spans="1:4">
      <c r="A21" s="23"/>
      <c r="B21" s="23"/>
      <c r="C21" s="23"/>
      <c r="D21" s="23"/>
    </row>
    <row r="22" ht="15" customHeight="1" spans="1:4">
      <c r="A22" s="23"/>
      <c r="B22" s="23"/>
      <c r="C22" s="23"/>
      <c r="D22" s="23"/>
    </row>
    <row r="24" ht="15" customHeight="1" spans="1:4">
      <c r="A24" s="33" t="s">
        <v>13</v>
      </c>
      <c r="B24" s="34"/>
      <c r="C24" s="34"/>
      <c r="D24" s="35"/>
    </row>
    <row r="25" spans="1:4">
      <c r="A25" s="36"/>
      <c r="B25" s="37"/>
      <c r="C25" s="37"/>
      <c r="D25" s="38"/>
    </row>
    <row r="26" ht="28.8" spans="1:4">
      <c r="A26" s="39" t="s">
        <v>14</v>
      </c>
      <c r="B26" s="40" t="s">
        <v>15</v>
      </c>
      <c r="C26" s="40"/>
      <c r="D26" s="40" t="s">
        <v>16</v>
      </c>
    </row>
    <row r="27" spans="1:4">
      <c r="A27" s="41" t="s">
        <v>17</v>
      </c>
      <c r="B27" s="29" t="s">
        <v>18</v>
      </c>
      <c r="C27" s="29"/>
      <c r="D27" s="42">
        <v>20.8998130584203</v>
      </c>
    </row>
    <row r="28" spans="1:4">
      <c r="A28" s="41" t="s">
        <v>19</v>
      </c>
      <c r="B28" s="29" t="s">
        <v>18</v>
      </c>
      <c r="C28" s="29"/>
      <c r="D28" s="29">
        <v>22.36</v>
      </c>
    </row>
    <row r="31" ht="15.6" spans="1:3">
      <c r="A31" s="43" t="s">
        <v>20</v>
      </c>
      <c r="B31" s="43"/>
      <c r="C31" s="43"/>
    </row>
    <row r="32" ht="15.6" spans="1:4">
      <c r="A32" s="44" t="s">
        <v>21</v>
      </c>
      <c r="B32" s="44"/>
      <c r="C32" s="44"/>
      <c r="D32" s="20"/>
    </row>
    <row r="33" ht="15" customHeight="1" spans="1:4">
      <c r="A33" s="44"/>
      <c r="B33" s="44"/>
      <c r="C33" s="44"/>
      <c r="D33" s="24"/>
    </row>
    <row r="34" ht="15" customHeight="1" spans="1:4">
      <c r="A34" s="44"/>
      <c r="B34" s="44"/>
      <c r="C34" s="44"/>
      <c r="D34" s="24"/>
    </row>
    <row r="35" ht="15" customHeight="1" spans="1:5">
      <c r="A35" s="45"/>
      <c r="B35" s="45" t="s">
        <v>22</v>
      </c>
      <c r="C35" s="45" t="s">
        <v>23</v>
      </c>
      <c r="D35" s="46"/>
      <c r="E35" s="47"/>
    </row>
    <row r="36" spans="1:5">
      <c r="A36" s="48" t="s">
        <v>24</v>
      </c>
      <c r="B36" s="49">
        <v>1830105.42</v>
      </c>
      <c r="C36" s="49">
        <v>1744555.86</v>
      </c>
      <c r="D36" s="50"/>
      <c r="E36" s="47"/>
    </row>
    <row r="37" spans="1:5">
      <c r="A37" s="48" t="s">
        <v>25</v>
      </c>
      <c r="B37" s="49">
        <v>114075.21</v>
      </c>
      <c r="C37" s="49">
        <v>113588.18</v>
      </c>
      <c r="D37" s="51"/>
      <c r="E37" s="47"/>
    </row>
    <row r="38" spans="1:5">
      <c r="A38" s="48" t="s">
        <v>26</v>
      </c>
      <c r="B38" s="49">
        <v>20400</v>
      </c>
      <c r="C38" s="49">
        <v>16162.5</v>
      </c>
      <c r="D38" s="52"/>
      <c r="E38" s="47"/>
    </row>
    <row r="39" hidden="1" spans="1:5">
      <c r="A39" s="53"/>
      <c r="B39" s="49"/>
      <c r="C39" s="49"/>
      <c r="D39" s="47"/>
      <c r="E39" s="47"/>
    </row>
    <row r="40" spans="1:3">
      <c r="A40" s="54" t="s">
        <v>27</v>
      </c>
      <c r="B40" s="49">
        <f>B36+B37+B39+B38</f>
        <v>1964580.63</v>
      </c>
      <c r="C40" s="49">
        <f>C36+C37+C38</f>
        <v>1874306.54</v>
      </c>
    </row>
    <row r="44" ht="15.6" spans="1:5">
      <c r="A44" s="1" t="s">
        <v>28</v>
      </c>
      <c r="B44" s="1"/>
      <c r="C44" s="1"/>
      <c r="D44" s="1"/>
      <c r="E44" s="1"/>
    </row>
    <row r="45" ht="38.25" customHeight="1" spans="1:5">
      <c r="A45" s="55" t="s">
        <v>29</v>
      </c>
      <c r="B45" s="55"/>
      <c r="C45" s="55"/>
      <c r="D45" s="55"/>
      <c r="E45" s="55"/>
    </row>
    <row r="46" ht="86.4" spans="1:5">
      <c r="A46" s="56" t="s">
        <v>30</v>
      </c>
      <c r="B46" s="56" t="s">
        <v>31</v>
      </c>
      <c r="C46" s="57" t="s">
        <v>32</v>
      </c>
      <c r="D46" s="58"/>
      <c r="E46" s="56" t="s">
        <v>33</v>
      </c>
    </row>
    <row r="47" spans="1:5">
      <c r="A47" s="49">
        <v>-806940.17</v>
      </c>
      <c r="B47" s="49">
        <f>C40</f>
        <v>1874306.54</v>
      </c>
      <c r="C47" s="59">
        <f>'Раздел 5'!M18</f>
        <v>1843146.99806196</v>
      </c>
      <c r="D47" s="60"/>
      <c r="E47" s="49">
        <f>A47+B47-C47</f>
        <v>-775780.628061965</v>
      </c>
    </row>
  </sheetData>
  <mergeCells count="22">
    <mergeCell ref="A1:D1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  <mergeCell ref="B26:C26"/>
    <mergeCell ref="B27:C27"/>
    <mergeCell ref="B28:C28"/>
    <mergeCell ref="A31:C31"/>
    <mergeCell ref="A44:E44"/>
    <mergeCell ref="A45:E45"/>
    <mergeCell ref="C46:D46"/>
    <mergeCell ref="C47:D47"/>
    <mergeCell ref="A4:D5"/>
    <mergeCell ref="A20:D22"/>
    <mergeCell ref="A24:D25"/>
    <mergeCell ref="A32:C34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B22" sqref="B22"/>
    </sheetView>
  </sheetViews>
  <sheetFormatPr defaultColWidth="8.85185185185185" defaultRowHeight="14.4"/>
  <cols>
    <col min="1" max="1" width="40.4259259259259" customWidth="1"/>
    <col min="2" max="11" width="9.85185185185185" customWidth="1"/>
    <col min="12" max="12" width="14" customWidth="1"/>
    <col min="13" max="13" width="29.1388888888889" customWidth="1"/>
  </cols>
  <sheetData>
    <row r="1" ht="15.6" spans="1:1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>
      <c r="A6" s="3" t="s">
        <v>36</v>
      </c>
      <c r="B6" s="4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3" t="s">
        <v>38</v>
      </c>
    </row>
    <row r="7" spans="1:13">
      <c r="A7" s="3"/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3"/>
    </row>
    <row r="8" spans="1:1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14</v>
      </c>
    </row>
    <row r="9" ht="27.6" spans="1:13">
      <c r="A9" s="5" t="s">
        <v>50</v>
      </c>
      <c r="B9" s="6">
        <f>24306</f>
        <v>24306</v>
      </c>
      <c r="C9" s="6">
        <v>24306</v>
      </c>
      <c r="D9" s="6">
        <v>24096</v>
      </c>
      <c r="E9" s="6">
        <v>33359.6</v>
      </c>
      <c r="F9" s="6">
        <v>24306</v>
      </c>
      <c r="G9" s="6">
        <v>24306</v>
      </c>
      <c r="H9" s="6">
        <v>24306</v>
      </c>
      <c r="I9" s="6">
        <v>24306</v>
      </c>
      <c r="J9" s="6">
        <v>24306</v>
      </c>
      <c r="K9" s="6">
        <v>33317.68</v>
      </c>
      <c r="L9" s="6">
        <v>50818</v>
      </c>
      <c r="M9" s="6">
        <f>SUM(B9:L9)</f>
        <v>311733.28</v>
      </c>
    </row>
    <row r="10" spans="1:13">
      <c r="A10" s="7" t="s">
        <v>51</v>
      </c>
      <c r="B10" s="8">
        <v>8606.75</v>
      </c>
      <c r="C10" s="6">
        <v>8606.75</v>
      </c>
      <c r="D10" s="6">
        <v>8866.75</v>
      </c>
      <c r="E10" s="6">
        <v>8606.75</v>
      </c>
      <c r="F10" s="6">
        <v>8606.75</v>
      </c>
      <c r="G10" s="6">
        <v>8606.75</v>
      </c>
      <c r="H10" s="6">
        <v>8866.75</v>
      </c>
      <c r="I10" s="6">
        <v>8866.75</v>
      </c>
      <c r="J10" s="6">
        <v>8606.75</v>
      </c>
      <c r="K10" s="6">
        <v>8866.75</v>
      </c>
      <c r="L10" s="6">
        <v>20347.5</v>
      </c>
      <c r="M10" s="6">
        <f t="shared" ref="M10:M14" si="0">SUM(B10:L10)</f>
        <v>107455</v>
      </c>
    </row>
    <row r="11" spans="1:13">
      <c r="A11" s="5" t="s">
        <v>52</v>
      </c>
      <c r="B11" s="6">
        <v>51460.54</v>
      </c>
      <c r="C11" s="6">
        <v>29103.84</v>
      </c>
      <c r="D11" s="6">
        <v>10748.94</v>
      </c>
      <c r="E11" s="6">
        <v>14426.54</v>
      </c>
      <c r="F11" s="6">
        <v>15218.54</v>
      </c>
      <c r="G11" s="6">
        <v>15620.54</v>
      </c>
      <c r="H11" s="6">
        <v>14438.73</v>
      </c>
      <c r="I11" s="6">
        <v>17022.54</v>
      </c>
      <c r="J11" s="6">
        <v>13450.54</v>
      </c>
      <c r="K11" s="6">
        <v>11650.54</v>
      </c>
      <c r="L11" s="6">
        <v>32860.08</v>
      </c>
      <c r="M11" s="6">
        <f t="shared" si="0"/>
        <v>226001.37</v>
      </c>
    </row>
    <row r="12" ht="27.6" spans="1:13">
      <c r="A12" s="7" t="s">
        <v>53</v>
      </c>
      <c r="B12" s="9">
        <v>1500</v>
      </c>
      <c r="C12" s="9">
        <v>750</v>
      </c>
      <c r="D12" s="9">
        <v>4500</v>
      </c>
      <c r="E12" s="9">
        <v>17018.02</v>
      </c>
      <c r="F12" s="9">
        <v>20024.92</v>
      </c>
      <c r="G12" s="9">
        <v>17693.4</v>
      </c>
      <c r="H12" s="9">
        <v>3750</v>
      </c>
      <c r="I12" s="9">
        <v>4207.84</v>
      </c>
      <c r="J12" s="9">
        <v>5100</v>
      </c>
      <c r="K12" s="9">
        <v>11747.2</v>
      </c>
      <c r="L12" s="9">
        <v>13390.8</v>
      </c>
      <c r="M12" s="6">
        <f t="shared" si="0"/>
        <v>99682.18</v>
      </c>
    </row>
    <row r="13" ht="41.4" spans="1:13">
      <c r="A13" s="5" t="s">
        <v>54</v>
      </c>
      <c r="B13" s="9">
        <v>6909.8</v>
      </c>
      <c r="C13" s="9">
        <v>18770.15</v>
      </c>
      <c r="D13" s="9">
        <v>21200.36</v>
      </c>
      <c r="E13" s="9">
        <v>42690.5</v>
      </c>
      <c r="F13" s="9">
        <v>19757.6</v>
      </c>
      <c r="G13" s="9">
        <v>11977.56</v>
      </c>
      <c r="H13" s="9">
        <v>10023.43</v>
      </c>
      <c r="I13" s="9">
        <v>11757.93</v>
      </c>
      <c r="J13" s="9">
        <v>26814.15</v>
      </c>
      <c r="K13" s="9">
        <v>16143.21</v>
      </c>
      <c r="L13" s="9">
        <v>37068.07</v>
      </c>
      <c r="M13" s="6">
        <f t="shared" si="0"/>
        <v>223112.76</v>
      </c>
    </row>
    <row r="14" spans="1:13">
      <c r="A14" s="7" t="s">
        <v>55</v>
      </c>
      <c r="B14" s="6">
        <f t="shared" ref="B14:L14" si="1">SUM(B15:B15)</f>
        <v>0</v>
      </c>
      <c r="C14" s="6">
        <f t="shared" si="1"/>
        <v>0</v>
      </c>
      <c r="D14" s="6">
        <f t="shared" si="1"/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14000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0"/>
        <v>14000</v>
      </c>
    </row>
    <row r="15" spans="1:13">
      <c r="A15" s="10" t="s">
        <v>56</v>
      </c>
      <c r="B15" s="11"/>
      <c r="C15" s="11"/>
      <c r="D15" s="11"/>
      <c r="E15" s="11"/>
      <c r="F15" s="11"/>
      <c r="G15" s="11"/>
      <c r="H15" s="11"/>
      <c r="I15" s="11">
        <v>14000</v>
      </c>
      <c r="J15" s="11"/>
      <c r="K15" s="11"/>
      <c r="L15" s="11"/>
      <c r="M15" s="15">
        <f t="shared" ref="M9:M18" si="2">SUM(B15:L15)</f>
        <v>14000</v>
      </c>
    </row>
    <row r="16" spans="1:13">
      <c r="A16" s="7" t="s">
        <v>57</v>
      </c>
      <c r="B16" s="9">
        <v>60564.2680103274</v>
      </c>
      <c r="C16" s="9">
        <v>60564.2680103274</v>
      </c>
      <c r="D16" s="9">
        <v>60564.2680103274</v>
      </c>
      <c r="E16" s="9">
        <v>60564.2680103274</v>
      </c>
      <c r="F16" s="9">
        <v>60564.2680103274</v>
      </c>
      <c r="G16" s="9">
        <v>60564.2680103274</v>
      </c>
      <c r="H16" s="9">
        <v>64796.852</v>
      </c>
      <c r="I16" s="9">
        <v>64796.852</v>
      </c>
      <c r="J16" s="9">
        <v>64796.852</v>
      </c>
      <c r="K16" s="9">
        <v>64796.852</v>
      </c>
      <c r="L16" s="9">
        <v>129593.704</v>
      </c>
      <c r="M16" s="6">
        <f t="shared" si="2"/>
        <v>752166.720061964</v>
      </c>
    </row>
    <row r="17" ht="27.6" spans="1:13">
      <c r="A17" s="7" t="s">
        <v>58</v>
      </c>
      <c r="B17" s="9">
        <v>25759.284</v>
      </c>
      <c r="C17" s="9">
        <v>0</v>
      </c>
      <c r="D17" s="9">
        <v>0</v>
      </c>
      <c r="E17" s="9">
        <v>0</v>
      </c>
      <c r="F17" s="9">
        <v>0</v>
      </c>
      <c r="G17" s="9">
        <v>1058.4</v>
      </c>
      <c r="H17" s="9">
        <v>17215.908</v>
      </c>
      <c r="I17" s="9">
        <v>21565.2</v>
      </c>
      <c r="J17" s="9">
        <v>2990.136</v>
      </c>
      <c r="K17" s="9">
        <v>15910.056</v>
      </c>
      <c r="L17" s="9">
        <v>24496.704</v>
      </c>
      <c r="M17" s="6">
        <f t="shared" si="2"/>
        <v>108995.688</v>
      </c>
    </row>
    <row r="18" spans="1:13">
      <c r="A18" s="12" t="s">
        <v>59</v>
      </c>
      <c r="B18" s="6">
        <f>B9+B11+B12+B13+B14+B10+B16+B17</f>
        <v>179106.642010327</v>
      </c>
      <c r="C18" s="6">
        <f t="shared" ref="C18:L18" si="3">C9+C11+C12+C13+C14+C10+C16+C17</f>
        <v>142101.008010327</v>
      </c>
      <c r="D18" s="6">
        <f t="shared" si="3"/>
        <v>129976.318010327</v>
      </c>
      <c r="E18" s="6">
        <f t="shared" si="3"/>
        <v>176665.678010327</v>
      </c>
      <c r="F18" s="6">
        <f t="shared" si="3"/>
        <v>148478.078010327</v>
      </c>
      <c r="G18" s="6">
        <f t="shared" si="3"/>
        <v>139826.918010327</v>
      </c>
      <c r="H18" s="6">
        <f t="shared" si="3"/>
        <v>143397.67</v>
      </c>
      <c r="I18" s="6">
        <f t="shared" si="3"/>
        <v>166523.112</v>
      </c>
      <c r="J18" s="6">
        <f t="shared" si="3"/>
        <v>146064.428</v>
      </c>
      <c r="K18" s="6">
        <f t="shared" si="3"/>
        <v>162432.288</v>
      </c>
      <c r="L18" s="6">
        <f t="shared" si="3"/>
        <v>308574.858</v>
      </c>
      <c r="M18" s="6">
        <f t="shared" si="2"/>
        <v>1843146.99806196</v>
      </c>
    </row>
    <row r="19" spans="1:7">
      <c r="A19" s="13"/>
      <c r="B19" s="14"/>
      <c r="C19" s="14"/>
      <c r="D19" s="14"/>
      <c r="E19" s="14"/>
      <c r="F19" s="14"/>
      <c r="G19" s="14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Happy</cp:lastModifiedBy>
  <dcterms:created xsi:type="dcterms:W3CDTF">2006-09-16T00:00:00Z</dcterms:created>
  <dcterms:modified xsi:type="dcterms:W3CDTF">2025-03-26T00:33:30Z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