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kinNV\Desktop\отчёт 41 дом\"/>
    </mc:Choice>
  </mc:AlternateContent>
  <bookViews>
    <workbookView xWindow="0" yWindow="0" windowWidth="23040" windowHeight="8670" activeTab="1"/>
  </bookViews>
  <sheets>
    <sheet name="Раздел 1-4" sheetId="1" r:id="rId1"/>
    <sheet name="Раздел 5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2" l="1"/>
  <c r="K22" i="2"/>
  <c r="J22" i="2"/>
  <c r="I22" i="2"/>
  <c r="H22" i="2"/>
  <c r="G22" i="2"/>
  <c r="F22" i="2"/>
  <c r="E22" i="2"/>
  <c r="D22" i="2"/>
  <c r="C22" i="2"/>
  <c r="B22" i="2"/>
  <c r="M21" i="2"/>
  <c r="M20" i="2"/>
  <c r="M19" i="2"/>
  <c r="M18" i="2"/>
  <c r="M17" i="2"/>
  <c r="M16" i="2"/>
  <c r="M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M12" i="2"/>
  <c r="M11" i="2"/>
  <c r="M10" i="2"/>
  <c r="M9" i="2"/>
  <c r="B46" i="1"/>
  <c r="C39" i="1"/>
  <c r="B39" i="1"/>
  <c r="M22" i="2" l="1"/>
  <c r="C46" i="1" s="1"/>
  <c r="E46" i="1" s="1"/>
</calcChain>
</file>

<file path=xl/sharedStrings.xml><?xml version="1.0" encoding="utf-8"?>
<sst xmlns="http://schemas.openxmlformats.org/spreadsheetml/2006/main" count="65" uniqueCount="64">
  <si>
    <t xml:space="preserve">   ООО «Жилищное управление ЖБК-1»</t>
  </si>
  <si>
    <t>Отчет управляющей организации о выполнении условий договора управления многоквартирным домом по адресу: г. Белгород, ул. Газовиков 7.</t>
  </si>
  <si>
    <t>Раздел 1</t>
  </si>
  <si>
    <t>Основные характеристики многоквартирного дома</t>
  </si>
  <si>
    <t xml:space="preserve">Адрес многоквартирного дома </t>
  </si>
  <si>
    <t>г. Белгород, ул. Газовиков 7.</t>
  </si>
  <si>
    <t>Год постройки</t>
  </si>
  <si>
    <t xml:space="preserve">Степень физического износа </t>
  </si>
  <si>
    <t xml:space="preserve">Общая площадь (кв.м), в т.ч. </t>
  </si>
  <si>
    <t>жилых помещений (кв.м)</t>
  </si>
  <si>
    <t>нежилых помещений (кв.м)</t>
  </si>
  <si>
    <t>Раздел 2</t>
  </si>
  <si>
    <t>Сведения о применяемом управляющей организацией размере платы за содержание жилого помещения</t>
  </si>
  <si>
    <t>Информация о размере платы за содержание жилого помещения, действующем в отчетном периоде</t>
  </si>
  <si>
    <t>Период</t>
  </si>
  <si>
    <t>Основание (договор управления с
застройщиком/
Период муниципальный размер платы/ решение общего собрания/пункт договора об индексации и др.)</t>
  </si>
  <si>
    <t>Размер платы (руб./кв.м.)</t>
  </si>
  <si>
    <t>01.01.2024-30.07.2024 гг.</t>
  </si>
  <si>
    <t xml:space="preserve">пункт 4 договора управления </t>
  </si>
  <si>
    <t>01.08.2024-31.12.2024 гг.</t>
  </si>
  <si>
    <t>Раздел 3</t>
  </si>
  <si>
    <t>Информация о начисленном и оплаченном за отчетный период размере платы за содержание помещений</t>
  </si>
  <si>
    <t xml:space="preserve">Начислено </t>
  </si>
  <si>
    <t xml:space="preserve">Оплачено </t>
  </si>
  <si>
    <t xml:space="preserve">Содержание помещений </t>
  </si>
  <si>
    <t>Электроэнергия на ОДН</t>
  </si>
  <si>
    <t xml:space="preserve">Аренда имущества </t>
  </si>
  <si>
    <t xml:space="preserve">Итого </t>
  </si>
  <si>
    <t>Раздел 4</t>
  </si>
  <si>
    <t xml:space="preserve">Информация о расходовании денежных средств на выполнение работ (оказание услуг) по управлению многоквартирным домом, содержанию и текущему ремонту общего имущества </t>
  </si>
  <si>
    <t>Переходящие остатки денежных средств (на начало периода)</t>
  </si>
  <si>
    <t>Размер денежных средств, полученных управляющей организацией в отчетном периоде (информация из раздела 3)</t>
  </si>
  <si>
    <t>Расходы (стоимость) на выполнение работ, услуг, в отчетном году, руб. (информация из раздела 5)</t>
  </si>
  <si>
    <t>Исходящие остатки денежных средств (на конец периода)</t>
  </si>
  <si>
    <t>Раздел 5</t>
  </si>
  <si>
    <t>Информация, подтверждающая виды, объемы и стоимость выполненных и оказанных в отчетном году работ, услуг по актам приемки выполненных работ, услуг</t>
  </si>
  <si>
    <t xml:space="preserve">Виды выполненных работ, услуг согласно Перечня работ, услуг и актов приемки выполненных работ, услуг
</t>
  </si>
  <si>
    <t>месяцы отчетного года</t>
  </si>
  <si>
    <t>Итого по виду работ, услуг и всего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</si>
  <si>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</si>
  <si>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</si>
  <si>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</si>
  <si>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</si>
  <si>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</si>
  <si>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</si>
  <si>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</si>
  <si>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</si>
  <si>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</si>
  <si>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</si>
  <si>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ноябрь-декабрь</t>
  </si>
  <si>
    <t>I.  Содержание помещений общего пользования</t>
  </si>
  <si>
    <t>2. Уборка мусоропроводов.</t>
  </si>
  <si>
    <t>3. Уборка придомовой территории</t>
  </si>
  <si>
    <t>4.  Ремонт и обслуживание конструктивных элементов и внешнее благоустройство</t>
  </si>
  <si>
    <t>5.  Техническое обслуживание и ремонт внутридомового инженерного оборудования и МОП</t>
  </si>
  <si>
    <t>6.Работы не вошедшие в перечень услуг</t>
  </si>
  <si>
    <t xml:space="preserve">Приобретение Дорожки Staze </t>
  </si>
  <si>
    <t>Замена колеса</t>
  </si>
  <si>
    <t>Окраска бордюров краской фасадной</t>
  </si>
  <si>
    <t>Окраска деревьев</t>
  </si>
  <si>
    <t>Установка контейнера</t>
  </si>
  <si>
    <t>7. Услуга управления</t>
  </si>
  <si>
    <t>8. Оплачено ресурсоснабжающим организациям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</si>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</sst>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-* #\.##0.00\ &quot;₽&quot;_-;\-* #\.##0.00\ &quot;₽&quot;_-;_-* \-??\ &quot;₽&quot;_-;_-@_-"/>
    <numFmt numFmtId="168" formatCode="#\ ##0.00"/>
    <numFmt numFmtId="169" formatCode="#\ ##0.00_ "/>
  </numFmts>
  <fonts count="15">
    <font>
      <sz val="11"/>
      <color theme="1"/>
      <name val="Calibri"/>
      <charset val="134"/>
      <scheme val="minor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7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5" fontId="9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16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8" fontId="4" fillId="0" borderId="1" xfId="0" applyNumberFormat="1" applyFont="1" applyFill="1" applyBorder="1" applyAlignment="1" applyProtection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9" fontId="4" fillId="0" borderId="1" xfId="0" applyNumberFormat="1" applyFont="1" applyFill="1" applyBorder="1" applyAlignment="1" applyProtection="1">
      <alignment horizontal="center" vertical="center" wrapText="1"/>
    </xf>
    <xf numFmtId="169" fontId="5" fillId="0" borderId="1" xfId="0" applyNumberFormat="1" applyFont="1" applyBorder="1" applyAlignment="1">
      <alignment horizontal="center" vertical="center" wrapText="1"/>
    </xf>
    <xf numFmtId="169" fontId="4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6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 vertical="center" wrapText="1"/>
    </xf>
    <xf numFmtId="168" fontId="0" fillId="0" borderId="0" xfId="0" applyNumberFormat="1"/>
    <xf numFmtId="168" fontId="9" fillId="0" borderId="1" xfId="0" applyNumberFormat="1" applyFont="1" applyBorder="1" applyAlignment="1">
      <alignment horizontal="center" vertical="center"/>
    </xf>
    <xf numFmtId="169" fontId="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0" fontId="1" fillId="0" borderId="0" xfId="0" applyFont="1" applyAlignment="1">
      <alignment horizontal="left" vertical="center" indent="15"/>
    </xf>
    <xf numFmtId="0" fontId="13" fillId="0" borderId="0" xfId="0" applyFont="1" applyAlignment="1">
      <alignment vertical="center" wrapText="1"/>
    </xf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14" fillId="2" borderId="1" xfId="0" applyNumberFormat="1" applyFont="1" applyFill="1" applyBorder="1" applyAlignment="1">
      <alignment horizontal="center" wrapText="1"/>
    </xf>
    <xf numFmtId="168" fontId="9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/>
    <xf numFmtId="0" fontId="9" fillId="0" borderId="1" xfId="0" applyFont="1" applyBorder="1" applyAlignment="1">
      <alignment horizontal="left" vertical="center" wrapText="1"/>
    </xf>
    <xf numFmtId="168" fontId="0" fillId="0" borderId="1" xfId="0" applyNumberForma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68" fontId="0" fillId="0" borderId="0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8" fontId="9" fillId="0" borderId="2" xfId="0" applyNumberFormat="1" applyFont="1" applyBorder="1" applyAlignment="1">
      <alignment horizontal="center" vertical="center"/>
    </xf>
    <xf numFmtId="168" fontId="9" fillId="0" borderId="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27" zoomScale="85" zoomScaleNormal="85" workbookViewId="0">
      <selection activeCell="A47" sqref="A47"/>
    </sheetView>
  </sheetViews>
  <sheetFormatPr defaultColWidth="8.7109375" defaultRowHeight="15"/>
  <cols>
    <col min="1" max="1" width="27.5703125" customWidth="1"/>
    <col min="2" max="2" width="23.7109375" customWidth="1"/>
    <col min="3" max="3" width="46.85546875" customWidth="1"/>
    <col min="4" max="4" width="15.140625" customWidth="1"/>
    <col min="5" max="5" width="45.140625" customWidth="1"/>
    <col min="6" max="6" width="99.28515625" customWidth="1"/>
    <col min="7" max="7" width="91.7109375" customWidth="1"/>
    <col min="8" max="9" width="9.7109375" customWidth="1"/>
    <col min="10" max="10" width="9.5703125" customWidth="1"/>
    <col min="11" max="11" width="9.7109375" customWidth="1"/>
    <col min="12" max="12" width="8.42578125" customWidth="1"/>
    <col min="13" max="13" width="7.85546875" customWidth="1"/>
    <col min="14" max="14" width="8.7109375" customWidth="1"/>
    <col min="15" max="15" width="30.28515625" customWidth="1"/>
  </cols>
  <sheetData>
    <row r="1" spans="1:9" ht="18.75">
      <c r="A1" s="48" t="s">
        <v>0</v>
      </c>
      <c r="B1" s="48"/>
      <c r="C1" s="48"/>
      <c r="D1" s="48"/>
      <c r="E1" s="24"/>
      <c r="F1" s="24"/>
      <c r="G1" s="24"/>
      <c r="H1" s="24"/>
      <c r="I1" s="24"/>
    </row>
    <row r="4" spans="1:9" ht="15" customHeight="1">
      <c r="A4" s="63" t="s">
        <v>1</v>
      </c>
      <c r="B4" s="63"/>
      <c r="C4" s="63"/>
      <c r="D4" s="63"/>
      <c r="E4" s="25"/>
      <c r="F4" s="25"/>
      <c r="G4" s="25"/>
      <c r="H4" s="25"/>
      <c r="I4" s="25"/>
    </row>
    <row r="5" spans="1:9" ht="15" customHeight="1">
      <c r="A5" s="63"/>
      <c r="B5" s="63"/>
      <c r="C5" s="63"/>
      <c r="D5" s="63"/>
      <c r="E5" s="25"/>
      <c r="F5" s="25"/>
      <c r="G5" s="25"/>
      <c r="H5" s="25"/>
      <c r="I5" s="25"/>
    </row>
    <row r="8" spans="1:9" ht="15.75">
      <c r="B8" s="49" t="s">
        <v>2</v>
      </c>
      <c r="C8" s="49"/>
      <c r="D8" s="26"/>
      <c r="E8" s="26"/>
      <c r="F8" s="26"/>
      <c r="G8" s="27"/>
    </row>
    <row r="9" spans="1:9" ht="15.75" customHeight="1">
      <c r="A9" s="28"/>
      <c r="B9" s="50" t="s">
        <v>3</v>
      </c>
      <c r="C9" s="50"/>
      <c r="D9" s="29"/>
      <c r="E9" s="29"/>
      <c r="F9" s="29"/>
      <c r="G9" s="29"/>
      <c r="H9" s="30"/>
    </row>
    <row r="11" spans="1:9">
      <c r="A11" s="51" t="s">
        <v>4</v>
      </c>
      <c r="B11" s="52"/>
      <c r="C11" s="31" t="s">
        <v>5</v>
      </c>
    </row>
    <row r="12" spans="1:9">
      <c r="A12" s="51" t="s">
        <v>6</v>
      </c>
      <c r="B12" s="52"/>
      <c r="C12" s="32">
        <v>2012</v>
      </c>
    </row>
    <row r="13" spans="1:9">
      <c r="A13" s="51" t="s">
        <v>7</v>
      </c>
      <c r="B13" s="52"/>
      <c r="C13" s="33">
        <v>0</v>
      </c>
    </row>
    <row r="14" spans="1:9">
      <c r="A14" s="51" t="s">
        <v>8</v>
      </c>
      <c r="B14" s="52"/>
      <c r="C14" s="34">
        <v>5169.3999999999996</v>
      </c>
    </row>
    <row r="15" spans="1:9">
      <c r="A15" s="51" t="s">
        <v>9</v>
      </c>
      <c r="B15" s="52"/>
      <c r="C15" s="34">
        <v>2949.8</v>
      </c>
    </row>
    <row r="16" spans="1:9">
      <c r="A16" s="53" t="s">
        <v>10</v>
      </c>
      <c r="B16" s="54"/>
      <c r="C16" s="34">
        <v>0</v>
      </c>
    </row>
    <row r="19" spans="1:4" ht="15.75">
      <c r="A19" s="49" t="s">
        <v>11</v>
      </c>
      <c r="B19" s="49"/>
      <c r="C19" s="49"/>
      <c r="D19" s="49"/>
    </row>
    <row r="20" spans="1:4">
      <c r="A20" s="50" t="s">
        <v>12</v>
      </c>
      <c r="B20" s="50"/>
      <c r="C20" s="50"/>
      <c r="D20" s="50"/>
    </row>
    <row r="21" spans="1:4">
      <c r="A21" s="50"/>
      <c r="B21" s="50"/>
      <c r="C21" s="50"/>
      <c r="D21" s="50"/>
    </row>
    <row r="22" spans="1:4">
      <c r="A22" s="50"/>
      <c r="B22" s="50"/>
      <c r="C22" s="50"/>
      <c r="D22" s="50"/>
    </row>
    <row r="24" spans="1:4">
      <c r="A24" s="64" t="s">
        <v>13</v>
      </c>
      <c r="B24" s="64"/>
      <c r="C24" s="64"/>
      <c r="D24" s="64"/>
    </row>
    <row r="25" spans="1:4">
      <c r="A25" s="64"/>
      <c r="B25" s="64"/>
      <c r="C25" s="64"/>
      <c r="D25" s="64"/>
    </row>
    <row r="26" spans="1:4" ht="30">
      <c r="A26" s="35" t="s">
        <v>14</v>
      </c>
      <c r="B26" s="55" t="s">
        <v>15</v>
      </c>
      <c r="C26" s="55"/>
      <c r="D26" s="36" t="s">
        <v>16</v>
      </c>
    </row>
    <row r="27" spans="1:4">
      <c r="A27" s="37" t="s">
        <v>17</v>
      </c>
      <c r="B27" s="56" t="s">
        <v>18</v>
      </c>
      <c r="C27" s="56"/>
      <c r="D27" s="32">
        <v>22.29</v>
      </c>
    </row>
    <row r="28" spans="1:4">
      <c r="A28" s="37" t="s">
        <v>19</v>
      </c>
      <c r="B28" s="56" t="s">
        <v>18</v>
      </c>
      <c r="C28" s="56"/>
      <c r="D28" s="32">
        <v>23.85</v>
      </c>
    </row>
    <row r="30" spans="1:4" ht="15.75">
      <c r="A30" s="57" t="s">
        <v>20</v>
      </c>
      <c r="B30" s="57"/>
      <c r="C30" s="57"/>
    </row>
    <row r="31" spans="1:4" ht="15.75">
      <c r="A31" s="65" t="s">
        <v>21</v>
      </c>
      <c r="B31" s="65"/>
      <c r="C31" s="65"/>
      <c r="D31" s="26"/>
    </row>
    <row r="32" spans="1:4" ht="15.75">
      <c r="A32" s="65"/>
      <c r="B32" s="65"/>
      <c r="C32" s="65"/>
      <c r="D32" s="29"/>
    </row>
    <row r="33" spans="1:5" ht="15.75">
      <c r="A33" s="65"/>
      <c r="B33" s="65"/>
      <c r="C33" s="65"/>
      <c r="D33" s="29"/>
    </row>
    <row r="34" spans="1:5" ht="15.75">
      <c r="A34" s="38"/>
      <c r="B34" s="38" t="s">
        <v>22</v>
      </c>
      <c r="C34" s="38" t="s">
        <v>23</v>
      </c>
      <c r="D34" s="39"/>
      <c r="E34" s="40"/>
    </row>
    <row r="35" spans="1:5">
      <c r="A35" s="41" t="s">
        <v>24</v>
      </c>
      <c r="B35" s="42">
        <v>816624.42</v>
      </c>
      <c r="C35" s="42">
        <v>804639.35</v>
      </c>
      <c r="D35" s="43"/>
      <c r="E35" s="40"/>
    </row>
    <row r="36" spans="1:5">
      <c r="A36" s="41" t="s">
        <v>25</v>
      </c>
      <c r="B36" s="42">
        <v>149015.1</v>
      </c>
      <c r="C36" s="42">
        <v>106454.58</v>
      </c>
      <c r="D36" s="44"/>
      <c r="E36" s="40"/>
    </row>
    <row r="37" spans="1:5">
      <c r="A37" s="41" t="s">
        <v>26</v>
      </c>
      <c r="B37" s="42">
        <v>12000</v>
      </c>
      <c r="C37" s="42">
        <v>11938.2252559727</v>
      </c>
      <c r="D37" s="45"/>
      <c r="E37" s="40"/>
    </row>
    <row r="38" spans="1:5" hidden="1">
      <c r="A38" s="41"/>
      <c r="B38" s="42"/>
      <c r="C38" s="42"/>
      <c r="D38" s="40"/>
      <c r="E38" s="40"/>
    </row>
    <row r="39" spans="1:5">
      <c r="A39" s="46" t="s">
        <v>27</v>
      </c>
      <c r="B39" s="42">
        <f>B35+B36+B38+B37</f>
        <v>977639.52</v>
      </c>
      <c r="C39" s="42">
        <f>C35+C36+C37</f>
        <v>923032.15525597299</v>
      </c>
    </row>
    <row r="43" spans="1:5" ht="15.75">
      <c r="A43" s="49" t="s">
        <v>28</v>
      </c>
      <c r="B43" s="49"/>
      <c r="C43" s="49"/>
      <c r="D43" s="49"/>
      <c r="E43" s="49"/>
    </row>
    <row r="44" spans="1:5" ht="15.75">
      <c r="A44" s="58" t="s">
        <v>29</v>
      </c>
      <c r="B44" s="58"/>
      <c r="C44" s="58"/>
      <c r="D44" s="58"/>
      <c r="E44" s="58"/>
    </row>
    <row r="45" spans="1:5" ht="105">
      <c r="A45" s="47" t="s">
        <v>30</v>
      </c>
      <c r="B45" s="47" t="s">
        <v>31</v>
      </c>
      <c r="C45" s="59" t="s">
        <v>32</v>
      </c>
      <c r="D45" s="60"/>
      <c r="E45" s="47" t="s">
        <v>33</v>
      </c>
    </row>
    <row r="46" spans="1:5">
      <c r="A46" s="42">
        <v>630970.1</v>
      </c>
      <c r="B46" s="42">
        <f>C39</f>
        <v>923032.15525597299</v>
      </c>
      <c r="C46" s="61">
        <f>'Раздел 5'!M22</f>
        <v>804745.37520879437</v>
      </c>
      <c r="D46" s="62"/>
      <c r="E46" s="42">
        <f>A46+B46-C46</f>
        <v>749256.88004717859</v>
      </c>
    </row>
  </sheetData>
  <mergeCells count="22">
    <mergeCell ref="A44:E44"/>
    <mergeCell ref="C45:D45"/>
    <mergeCell ref="C46:D46"/>
    <mergeCell ref="A4:D5"/>
    <mergeCell ref="A20:D22"/>
    <mergeCell ref="A24:D25"/>
    <mergeCell ref="A31:C33"/>
    <mergeCell ref="B26:C26"/>
    <mergeCell ref="B27:C27"/>
    <mergeCell ref="B28:C28"/>
    <mergeCell ref="A30:C30"/>
    <mergeCell ref="A43:E43"/>
    <mergeCell ref="A13:B13"/>
    <mergeCell ref="A14:B14"/>
    <mergeCell ref="A15:B15"/>
    <mergeCell ref="A16:B16"/>
    <mergeCell ref="A19:D19"/>
    <mergeCell ref="A1:D1"/>
    <mergeCell ref="B8:C8"/>
    <mergeCell ref="B9:C9"/>
    <mergeCell ref="A11:B11"/>
    <mergeCell ref="A12:B12"/>
  </mergeCells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9" sqref="B9:L13"/>
    </sheetView>
  </sheetViews>
  <sheetFormatPr defaultColWidth="8.85546875" defaultRowHeight="15"/>
  <cols>
    <col min="1" max="1" width="26.42578125" customWidth="1"/>
    <col min="2" max="11" width="10.140625" customWidth="1"/>
    <col min="12" max="12" width="16.28515625" customWidth="1"/>
    <col min="13" max="13" width="30.28515625" customWidth="1"/>
  </cols>
  <sheetData>
    <row r="1" spans="1:13" ht="15.75">
      <c r="A1" s="49" t="s">
        <v>34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>
      <c r="A2" s="68" t="s">
        <v>35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</row>
    <row r="6" spans="1:13">
      <c r="A6" s="67" t="s">
        <v>36</v>
      </c>
      <c r="B6" s="66" t="s">
        <v>37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7" t="s">
        <v>38</v>
      </c>
    </row>
    <row r="7" spans="1:13">
      <c r="A7" s="67"/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67"/>
    </row>
    <row r="8" spans="1:13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  <c r="L8" s="1">
        <v>12</v>
      </c>
      <c r="M8" s="1">
        <v>14</v>
      </c>
    </row>
    <row r="9" spans="1:13" ht="45">
      <c r="A9" s="2" t="s">
        <v>50</v>
      </c>
      <c r="B9" s="3">
        <v>12410</v>
      </c>
      <c r="C9" s="3">
        <v>12410</v>
      </c>
      <c r="D9" s="3">
        <v>12410</v>
      </c>
      <c r="E9" s="3">
        <v>16790</v>
      </c>
      <c r="F9" s="3">
        <v>12410</v>
      </c>
      <c r="G9" s="3">
        <v>12410</v>
      </c>
      <c r="H9" s="3">
        <v>12410</v>
      </c>
      <c r="I9" s="3">
        <v>12410</v>
      </c>
      <c r="J9" s="3">
        <v>10520</v>
      </c>
      <c r="K9" s="3">
        <v>14306.78</v>
      </c>
      <c r="L9" s="3">
        <v>20800</v>
      </c>
      <c r="M9" s="3">
        <f t="shared" ref="M9:M22" si="0">SUM(B9:L9)</f>
        <v>149286.78</v>
      </c>
    </row>
    <row r="10" spans="1:13" ht="30">
      <c r="A10" s="4" t="s">
        <v>51</v>
      </c>
      <c r="B10" s="5">
        <v>3632</v>
      </c>
      <c r="C10" s="6">
        <v>3632</v>
      </c>
      <c r="D10" s="6">
        <v>3732</v>
      </c>
      <c r="E10" s="6">
        <v>0</v>
      </c>
      <c r="F10" s="6">
        <v>3632</v>
      </c>
      <c r="G10" s="6">
        <v>3632</v>
      </c>
      <c r="H10" s="6">
        <v>3732</v>
      </c>
      <c r="I10" s="6">
        <v>3632</v>
      </c>
      <c r="J10" s="6">
        <v>3632</v>
      </c>
      <c r="K10" s="6">
        <v>3732</v>
      </c>
      <c r="L10" s="6">
        <v>8851</v>
      </c>
      <c r="M10" s="3">
        <f t="shared" si="0"/>
        <v>41839</v>
      </c>
    </row>
    <row r="11" spans="1:13" ht="30">
      <c r="A11" s="2" t="s">
        <v>52</v>
      </c>
      <c r="B11" s="6">
        <v>24954.37</v>
      </c>
      <c r="C11" s="6">
        <v>13027.37</v>
      </c>
      <c r="D11" s="6">
        <v>6547.37</v>
      </c>
      <c r="E11" s="6">
        <v>7978.37</v>
      </c>
      <c r="F11" s="6">
        <v>8378.3700000000008</v>
      </c>
      <c r="G11" s="6">
        <v>8688.3700000000008</v>
      </c>
      <c r="H11" s="6">
        <v>8378.3700000000008</v>
      </c>
      <c r="I11" s="6">
        <v>9238.17</v>
      </c>
      <c r="J11" s="6">
        <v>8146.37</v>
      </c>
      <c r="K11" s="6">
        <v>7026.37</v>
      </c>
      <c r="L11" s="6">
        <v>17677.740000000002</v>
      </c>
      <c r="M11" s="3">
        <f t="shared" si="0"/>
        <v>120041.23999999999</v>
      </c>
    </row>
    <row r="12" spans="1:13" ht="60">
      <c r="A12" s="4" t="s">
        <v>53</v>
      </c>
      <c r="B12" s="7">
        <v>1900</v>
      </c>
      <c r="C12" s="7">
        <v>500</v>
      </c>
      <c r="D12" s="7">
        <v>4300</v>
      </c>
      <c r="E12" s="7">
        <v>5885.76</v>
      </c>
      <c r="F12" s="7">
        <v>2425</v>
      </c>
      <c r="G12" s="7">
        <v>12647.5</v>
      </c>
      <c r="H12" s="7">
        <v>24019.9</v>
      </c>
      <c r="I12" s="7">
        <v>6748</v>
      </c>
      <c r="J12" s="7">
        <v>4532.5</v>
      </c>
      <c r="K12" s="7">
        <v>5150</v>
      </c>
      <c r="L12" s="7">
        <v>8050</v>
      </c>
      <c r="M12" s="3">
        <f t="shared" si="0"/>
        <v>76158.66</v>
      </c>
    </row>
    <row r="13" spans="1:13" ht="75">
      <c r="A13" s="8" t="s">
        <v>54</v>
      </c>
      <c r="B13" s="7">
        <v>7020.52</v>
      </c>
      <c r="C13" s="7">
        <v>9431.85</v>
      </c>
      <c r="D13" s="7">
        <v>8763.8799999999992</v>
      </c>
      <c r="E13" s="7">
        <v>5027.6400000000003</v>
      </c>
      <c r="F13" s="7">
        <v>8823.83</v>
      </c>
      <c r="G13" s="7">
        <v>10154.780000000001</v>
      </c>
      <c r="H13" s="7">
        <v>5046.32</v>
      </c>
      <c r="I13" s="7">
        <v>5668.14</v>
      </c>
      <c r="J13" s="7">
        <v>37929.040000000001</v>
      </c>
      <c r="K13" s="7">
        <v>11300.11</v>
      </c>
      <c r="L13" s="7">
        <v>24527.45</v>
      </c>
      <c r="M13" s="3">
        <f t="shared" si="0"/>
        <v>133693.56</v>
      </c>
    </row>
    <row r="14" spans="1:13" ht="30">
      <c r="A14" s="4" t="s">
        <v>55</v>
      </c>
      <c r="B14" s="9">
        <f>SUM(B15:B19)</f>
        <v>0</v>
      </c>
      <c r="C14" s="9">
        <f t="shared" ref="C14:L14" si="1">SUM(C15:C19)</f>
        <v>1471</v>
      </c>
      <c r="D14" s="9">
        <f t="shared" si="1"/>
        <v>0</v>
      </c>
      <c r="E14" s="9">
        <f t="shared" si="1"/>
        <v>8915.7800000000007</v>
      </c>
      <c r="F14" s="9">
        <f t="shared" si="1"/>
        <v>12407</v>
      </c>
      <c r="G14" s="9">
        <f t="shared" si="1"/>
        <v>0</v>
      </c>
      <c r="H14" s="9">
        <f t="shared" si="1"/>
        <v>0</v>
      </c>
      <c r="I14" s="9">
        <f t="shared" si="1"/>
        <v>0</v>
      </c>
      <c r="J14" s="9">
        <f t="shared" si="1"/>
        <v>0</v>
      </c>
      <c r="K14" s="9">
        <f t="shared" si="1"/>
        <v>0</v>
      </c>
      <c r="L14" s="9">
        <f t="shared" si="1"/>
        <v>0</v>
      </c>
      <c r="M14" s="3">
        <f t="shared" si="0"/>
        <v>22793.78</v>
      </c>
    </row>
    <row r="15" spans="1:13" ht="30">
      <c r="A15" s="10" t="s">
        <v>56</v>
      </c>
      <c r="B15" s="11"/>
      <c r="C15" s="12">
        <v>1471</v>
      </c>
      <c r="D15" s="12"/>
      <c r="E15" s="12"/>
      <c r="F15" s="12"/>
      <c r="G15" s="12"/>
      <c r="H15" s="13"/>
      <c r="I15" s="13"/>
      <c r="J15" s="13"/>
      <c r="K15" s="13"/>
      <c r="L15" s="13"/>
      <c r="M15" s="22">
        <f t="shared" si="0"/>
        <v>1471</v>
      </c>
    </row>
    <row r="16" spans="1:13">
      <c r="A16" s="10" t="s">
        <v>57</v>
      </c>
      <c r="B16" s="13"/>
      <c r="C16" s="12"/>
      <c r="D16" s="12"/>
      <c r="E16" s="12">
        <v>737</v>
      </c>
      <c r="F16" s="12"/>
      <c r="G16" s="12"/>
      <c r="H16" s="13"/>
      <c r="I16" s="13"/>
      <c r="J16" s="13"/>
      <c r="K16" s="13"/>
      <c r="L16" s="13"/>
      <c r="M16" s="22">
        <f t="shared" si="0"/>
        <v>737</v>
      </c>
    </row>
    <row r="17" spans="1:13" ht="30">
      <c r="A17" s="10" t="s">
        <v>58</v>
      </c>
      <c r="B17" s="13"/>
      <c r="C17" s="11"/>
      <c r="D17" s="12"/>
      <c r="E17" s="12">
        <v>7575.28</v>
      </c>
      <c r="F17" s="12"/>
      <c r="G17" s="12"/>
      <c r="H17" s="13"/>
      <c r="I17" s="13"/>
      <c r="J17" s="13"/>
      <c r="K17" s="13"/>
      <c r="L17" s="13"/>
      <c r="M17" s="22">
        <f t="shared" si="0"/>
        <v>7575.28</v>
      </c>
    </row>
    <row r="18" spans="1:13">
      <c r="A18" s="10" t="s">
        <v>59</v>
      </c>
      <c r="B18" s="13"/>
      <c r="C18" s="11"/>
      <c r="D18" s="11"/>
      <c r="E18" s="12">
        <v>603.5</v>
      </c>
      <c r="F18" s="12"/>
      <c r="G18" s="12"/>
      <c r="H18" s="13"/>
      <c r="I18" s="13"/>
      <c r="J18" s="13"/>
      <c r="K18" s="13"/>
      <c r="L18" s="13"/>
      <c r="M18" s="22">
        <f t="shared" si="0"/>
        <v>603.5</v>
      </c>
    </row>
    <row r="19" spans="1:13">
      <c r="A19" s="10" t="s">
        <v>60</v>
      </c>
      <c r="B19" s="13"/>
      <c r="C19" s="11"/>
      <c r="D19" s="11"/>
      <c r="E19" s="11"/>
      <c r="F19" s="12">
        <v>12407</v>
      </c>
      <c r="G19" s="9"/>
      <c r="H19" s="9"/>
      <c r="I19" s="9"/>
      <c r="J19" s="9"/>
      <c r="K19" s="13"/>
      <c r="L19" s="13"/>
      <c r="M19" s="22">
        <f t="shared" si="0"/>
        <v>12407</v>
      </c>
    </row>
    <row r="20" spans="1:13">
      <c r="A20" s="14" t="s">
        <v>61</v>
      </c>
      <c r="B20" s="15">
        <v>20335.7698681324</v>
      </c>
      <c r="C20" s="15">
        <v>20335.7698681324</v>
      </c>
      <c r="D20" s="15">
        <v>20335.7698681324</v>
      </c>
      <c r="E20" s="15">
        <v>20335.7698681324</v>
      </c>
      <c r="F20" s="15">
        <v>20335.7698681324</v>
      </c>
      <c r="G20" s="15">
        <v>20335.7698681324</v>
      </c>
      <c r="H20" s="16">
        <v>21769.524000000001</v>
      </c>
      <c r="I20" s="16">
        <v>21769.524000000001</v>
      </c>
      <c r="J20" s="16">
        <v>21769.524000000001</v>
      </c>
      <c r="K20" s="16">
        <v>21769.524000000001</v>
      </c>
      <c r="L20" s="16">
        <v>43539.048000000003</v>
      </c>
      <c r="M20" s="23">
        <f t="shared" si="0"/>
        <v>252631.76320879499</v>
      </c>
    </row>
    <row r="21" spans="1:13" ht="45">
      <c r="A21" s="14" t="s">
        <v>62</v>
      </c>
      <c r="B21" s="15">
        <v>8300.5920000000006</v>
      </c>
      <c r="C21" s="15">
        <v>0</v>
      </c>
      <c r="D21" s="15">
        <v>0</v>
      </c>
      <c r="E21" s="15">
        <v>0</v>
      </c>
      <c r="F21" s="15">
        <v>0</v>
      </c>
      <c r="G21" s="17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3">
        <f t="shared" si="0"/>
        <v>8300.5920000000006</v>
      </c>
    </row>
    <row r="22" spans="1:13">
      <c r="A22" s="18" t="s">
        <v>63</v>
      </c>
      <c r="B22" s="19">
        <f>B9+B11+B12+B13+B14+B10+B20+B21</f>
        <v>78553.2518681324</v>
      </c>
      <c r="C22" s="19">
        <f t="shared" ref="C22:K22" si="2">C9+C11+C12+C13+C14+C10+C20+C21</f>
        <v>60807.989868132398</v>
      </c>
      <c r="D22" s="19">
        <f t="shared" si="2"/>
        <v>56089.019868132396</v>
      </c>
      <c r="E22" s="19">
        <f t="shared" si="2"/>
        <v>64933.319868132399</v>
      </c>
      <c r="F22" s="19">
        <f t="shared" si="2"/>
        <v>68411.969868132408</v>
      </c>
      <c r="G22" s="19">
        <f t="shared" si="2"/>
        <v>67868.419868132405</v>
      </c>
      <c r="H22" s="19">
        <f t="shared" si="2"/>
        <v>75356.114000000001</v>
      </c>
      <c r="I22" s="19">
        <f t="shared" si="2"/>
        <v>59465.834000000003</v>
      </c>
      <c r="J22" s="19">
        <f t="shared" si="2"/>
        <v>86529.434000000008</v>
      </c>
      <c r="K22" s="19">
        <f t="shared" si="2"/>
        <v>63284.784</v>
      </c>
      <c r="L22" s="19">
        <f>L9+L11+L12+L13+L14+L10+L20+L21</f>
        <v>123445.23800000001</v>
      </c>
      <c r="M22" s="23">
        <f t="shared" si="0"/>
        <v>804745.37520879437</v>
      </c>
    </row>
    <row r="23" spans="1:13">
      <c r="A23" s="20"/>
      <c r="C23" s="21"/>
      <c r="D23" s="21"/>
      <c r="E23" s="21"/>
    </row>
  </sheetData>
  <mergeCells count="5">
    <mergeCell ref="A1:M1"/>
    <mergeCell ref="B6:L6"/>
    <mergeCell ref="A6:A7"/>
    <mergeCell ref="M6:M7"/>
    <mergeCell ref="A2:M4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1-4</vt:lpstr>
      <vt:lpstr>Раздел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Воронкин Никита Валентинович</cp:lastModifiedBy>
  <dcterms:created xsi:type="dcterms:W3CDTF">2006-09-16T00:00:00Z</dcterms:created>
  <dcterms:modified xsi:type="dcterms:W3CDTF">2025-03-26T13:00:47Z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2BF6331011CB437BBCCF3E2AF09720C1_13</vt:lpwstr>
  </property>
  <property fmtid="{D5CDD505-2E9C-101B-9397-08002B2CF9AE}" pid="3" name="KSOProductBuildVer">
    <vt:lpwstr>1049-12.2.0.20326</vt:lpwstr>
  </property>
  <property fmtid="{D5CDD505-2E9C-101B-9397-08002B2CF9AE}" pid="4" name="KSOReadingLayout">
    <vt:bool>true</vt:bool>
  </property>
</Properties>
</file>