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D19" i="2"/>
  <c r="M19" i="2" s="1"/>
  <c r="C46" i="1" s="1"/>
  <c r="E19" i="2"/>
  <c r="F19" i="2"/>
  <c r="G19" i="2"/>
  <c r="H19" i="2"/>
  <c r="I19" i="2"/>
  <c r="J19" i="2"/>
  <c r="K19" i="2"/>
  <c r="L19" i="2"/>
  <c r="B19" i="2"/>
  <c r="M10" i="2"/>
  <c r="M11" i="2"/>
  <c r="M12" i="2"/>
  <c r="M13" i="2"/>
  <c r="M14" i="2"/>
  <c r="M15" i="2"/>
  <c r="M16" i="2"/>
  <c r="M17" i="2"/>
  <c r="M18" i="2"/>
  <c r="M9" i="2"/>
  <c r="C13" i="2"/>
  <c r="D13" i="2"/>
  <c r="E13" i="2"/>
  <c r="F13" i="2"/>
  <c r="G13" i="2"/>
  <c r="H13" i="2"/>
  <c r="I13" i="2"/>
  <c r="J13" i="2"/>
  <c r="K13" i="2"/>
  <c r="L13" i="2"/>
  <c r="B13" i="2"/>
  <c r="B46" i="1"/>
  <c r="C39" i="1"/>
  <c r="B39" i="1"/>
  <c r="E46" i="1" l="1"/>
</calcChain>
</file>

<file path=xl/sharedStrings.xml><?xml version="1.0" encoding="utf-8"?>
<sst xmlns="http://schemas.openxmlformats.org/spreadsheetml/2006/main" count="63" uniqueCount="62">
  <si>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</si>
  <si>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</si>
  <si>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</si>
  <si>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</si>
  <si>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</si>
  <si>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</si>
  <si>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</si>
  <si>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</si>
  <si>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</si>
  <si>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</si>
  <si>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</si>
  <si>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</si>
  <si>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</si>
  <si>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</si>
  <si>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</si>
  <si>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</si>
  <si>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</si>
  <si>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</si>
  <si>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</si>
  <si>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</si>
  <si>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</si>
  <si>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</si>
  <si>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</si>
  <si>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</si>
  <si>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</si>
  <si>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</si>
  <si>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</si>
  <si>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</si>
  <si>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</si>
  <si>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</si>
  <si>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</si>
  <si>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</si>
  <si>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</si>
  <si>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</si>
  <si>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</si>
  <si>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</si>
  <si>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</si>
  <si>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</si>
  <si>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</si>
  <si>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</si>
  <si>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бордюров краской фасадной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</si>
  <si>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</si>
  <si>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ул.Шумилова 14.</t>
  </si>
  <si>
    <t>г. Белгород, ул. Шумилова 14.</t>
  </si>
  <si>
    <t>Ремонт парапета</t>
  </si>
  <si>
    <t xml:space="preserve">ноябрь-декабрь 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</si>
  <si>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</si>
  <si>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</si>
  <si>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</si>
  <si>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</si>
  <si>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</si>
  <si>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</si>
  <si>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</si>
  <si>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</si>
  <si>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</si>
  <si>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</si>
  <si>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</si>
  <si>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</si>
  <si>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</si>
  <si>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</si>
  <si>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6. Услуга управления</t>
  </si>
  <si>
    <t>7. Оплачено ресурсоснабжающим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</si>
</sst>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5" zoomScaleNormal="85" workbookViewId="0">
      <selection activeCell="C50" sqref="C50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1" t="s">
        <v>0</v>
      </c>
      <c r="B1" s="51"/>
      <c r="C1" s="51"/>
      <c r="D1" s="51"/>
      <c r="E1" s="8"/>
      <c r="F1" s="8"/>
      <c r="G1" s="8"/>
      <c r="H1" s="8"/>
      <c r="I1" s="8"/>
    </row>
    <row r="4" spans="1:9" ht="15" customHeight="1">
      <c r="A4" s="52" t="s">
        <v>42</v>
      </c>
      <c r="B4" s="52"/>
      <c r="C4" s="52"/>
      <c r="D4" s="52"/>
      <c r="E4" s="9"/>
      <c r="F4" s="9"/>
      <c r="G4" s="9"/>
      <c r="H4" s="9"/>
      <c r="I4" s="9"/>
    </row>
    <row r="5" spans="1:9" ht="15" customHeight="1">
      <c r="A5" s="52"/>
      <c r="B5" s="52"/>
      <c r="C5" s="52"/>
      <c r="D5" s="52"/>
      <c r="E5" s="9"/>
      <c r="F5" s="9"/>
      <c r="G5" s="9"/>
      <c r="H5" s="9"/>
      <c r="I5" s="9"/>
    </row>
    <row r="8" spans="1:9" ht="15.75">
      <c r="B8" s="53" t="s">
        <v>1</v>
      </c>
      <c r="C8" s="53"/>
      <c r="D8" s="10"/>
      <c r="E8" s="10"/>
      <c r="F8" s="10"/>
      <c r="G8" s="2"/>
    </row>
    <row r="9" spans="1:9" ht="15.75" customHeight="1">
      <c r="A9" s="3"/>
      <c r="B9" s="54" t="s">
        <v>2</v>
      </c>
      <c r="C9" s="54"/>
      <c r="D9" s="5"/>
      <c r="E9" s="5"/>
      <c r="F9" s="5"/>
      <c r="G9" s="5"/>
      <c r="H9" s="4"/>
    </row>
    <row r="11" spans="1:9">
      <c r="A11" s="55" t="s">
        <v>3</v>
      </c>
      <c r="B11" s="56"/>
      <c r="C11" s="17" t="s">
        <v>43</v>
      </c>
    </row>
    <row r="12" spans="1:9">
      <c r="A12" s="55" t="s">
        <v>4</v>
      </c>
      <c r="B12" s="56"/>
      <c r="C12" s="16">
        <v>2007</v>
      </c>
    </row>
    <row r="13" spans="1:9">
      <c r="A13" s="55" t="s">
        <v>5</v>
      </c>
      <c r="B13" s="56"/>
      <c r="C13" s="18">
        <v>0.02</v>
      </c>
    </row>
    <row r="14" spans="1:9">
      <c r="A14" s="55" t="s">
        <v>6</v>
      </c>
      <c r="B14" s="56"/>
      <c r="C14" s="19">
        <v>3503.1</v>
      </c>
    </row>
    <row r="15" spans="1:9">
      <c r="A15" s="55" t="s">
        <v>7</v>
      </c>
      <c r="B15" s="56"/>
      <c r="C15" s="19">
        <v>2611.6999999999998</v>
      </c>
    </row>
    <row r="16" spans="1:9">
      <c r="A16" s="57" t="s">
        <v>8</v>
      </c>
      <c r="B16" s="58"/>
      <c r="C16" s="19">
        <v>86.3</v>
      </c>
    </row>
    <row r="19" spans="1:4" ht="15.75">
      <c r="A19" s="53" t="s">
        <v>9</v>
      </c>
      <c r="B19" s="53"/>
      <c r="C19" s="53"/>
      <c r="D19" s="53"/>
    </row>
    <row r="20" spans="1:4" ht="15" customHeight="1">
      <c r="A20" s="54" t="s">
        <v>46</v>
      </c>
      <c r="B20" s="54"/>
      <c r="C20" s="54"/>
      <c r="D20" s="54"/>
    </row>
    <row r="21" spans="1:4" ht="15" customHeight="1">
      <c r="A21" s="54"/>
      <c r="B21" s="54"/>
      <c r="C21" s="54"/>
      <c r="D21" s="54"/>
    </row>
    <row r="22" spans="1:4" ht="15" customHeight="1">
      <c r="A22" s="54"/>
      <c r="B22" s="54"/>
      <c r="C22" s="54"/>
      <c r="D22" s="54"/>
    </row>
    <row r="24" spans="1:4" ht="15" customHeight="1">
      <c r="A24" s="59" t="s">
        <v>47</v>
      </c>
      <c r="B24" s="60"/>
      <c r="C24" s="60"/>
      <c r="D24" s="61"/>
    </row>
    <row r="25" spans="1:4">
      <c r="A25" s="62"/>
      <c r="B25" s="63"/>
      <c r="C25" s="63"/>
      <c r="D25" s="64"/>
    </row>
    <row r="26" spans="1:4" ht="30">
      <c r="A26" s="6" t="s">
        <v>10</v>
      </c>
      <c r="B26" s="50" t="s">
        <v>11</v>
      </c>
      <c r="C26" s="50"/>
      <c r="D26" s="1" t="s">
        <v>12</v>
      </c>
    </row>
    <row r="27" spans="1:4">
      <c r="A27" s="12" t="s">
        <v>34</v>
      </c>
      <c r="B27" s="65" t="s">
        <v>13</v>
      </c>
      <c r="C27" s="65"/>
      <c r="D27" s="7">
        <v>19.86</v>
      </c>
    </row>
    <row r="28" spans="1:4">
      <c r="A28" s="12" t="s">
        <v>35</v>
      </c>
      <c r="B28" s="65" t="s">
        <v>13</v>
      </c>
      <c r="C28" s="65"/>
      <c r="D28" s="7">
        <v>21.25</v>
      </c>
    </row>
    <row r="30" spans="1:4" ht="15.75">
      <c r="A30" s="66" t="s">
        <v>14</v>
      </c>
      <c r="B30" s="66"/>
      <c r="C30" s="66"/>
    </row>
    <row r="31" spans="1:4" ht="15.75">
      <c r="A31" s="67" t="s">
        <v>48</v>
      </c>
      <c r="B31" s="67"/>
      <c r="C31" s="67"/>
      <c r="D31" s="10"/>
    </row>
    <row r="32" spans="1:4" ht="15" customHeight="1">
      <c r="A32" s="67"/>
      <c r="B32" s="67"/>
      <c r="C32" s="67"/>
      <c r="D32" s="5"/>
    </row>
    <row r="33" spans="1:5" ht="15" customHeight="1">
      <c r="A33" s="67"/>
      <c r="B33" s="67"/>
      <c r="C33" s="67"/>
      <c r="D33" s="5"/>
    </row>
    <row r="34" spans="1:5" ht="15" customHeight="1">
      <c r="A34" s="15"/>
      <c r="B34" s="15" t="s">
        <v>49</v>
      </c>
      <c r="C34" s="15" t="s">
        <v>50</v>
      </c>
      <c r="D34" s="20"/>
      <c r="E34" s="21"/>
    </row>
    <row r="35" spans="1:5">
      <c r="A35" s="22" t="s">
        <v>51</v>
      </c>
      <c r="B35" s="23">
        <v>647381.0199999999</v>
      </c>
      <c r="C35" s="23">
        <v>650513.57000000007</v>
      </c>
      <c r="D35" s="24"/>
      <c r="E35" s="21"/>
    </row>
    <row r="36" spans="1:5">
      <c r="A36" s="22" t="s">
        <v>52</v>
      </c>
      <c r="B36" s="23">
        <v>26347.980000000007</v>
      </c>
      <c r="C36" s="23">
        <v>24073.949999999997</v>
      </c>
      <c r="D36" s="25"/>
      <c r="E36" s="21"/>
    </row>
    <row r="37" spans="1:5">
      <c r="A37" s="22" t="s">
        <v>53</v>
      </c>
      <c r="B37" s="23">
        <v>18000</v>
      </c>
      <c r="C37" s="23">
        <v>17869.837883959</v>
      </c>
      <c r="D37" s="26"/>
      <c r="E37" s="21"/>
    </row>
    <row r="38" spans="1:5">
      <c r="A38" s="22" t="s">
        <v>54</v>
      </c>
      <c r="B38" s="23">
        <v>-7553.2619999999997</v>
      </c>
      <c r="C38" s="23"/>
      <c r="D38" s="21"/>
      <c r="E38" s="21"/>
    </row>
    <row r="39" spans="1:5">
      <c r="A39" s="27" t="s">
        <v>55</v>
      </c>
      <c r="B39" s="23">
        <f>B35+B36+B38+B37</f>
        <v>684175.7379999999</v>
      </c>
      <c r="C39" s="23">
        <f>C35+C36+C37</f>
        <v>692457.35788395908</v>
      </c>
    </row>
    <row r="43" spans="1:5" ht="15.75">
      <c r="A43" s="53" t="s">
        <v>15</v>
      </c>
      <c r="B43" s="53"/>
      <c r="C43" s="53"/>
      <c r="D43" s="53"/>
      <c r="E43" s="53"/>
    </row>
    <row r="44" spans="1:5" ht="38.25" customHeight="1">
      <c r="A44" s="45" t="s">
        <v>17</v>
      </c>
      <c r="B44" s="45"/>
      <c r="C44" s="45"/>
      <c r="D44" s="45"/>
      <c r="E44" s="45"/>
    </row>
    <row r="45" spans="1:5" ht="105">
      <c r="A45" s="14" t="s">
        <v>56</v>
      </c>
      <c r="B45" s="14" t="s">
        <v>57</v>
      </c>
      <c r="C45" s="46" t="s">
        <v>58</v>
      </c>
      <c r="D45" s="47"/>
      <c r="E45" s="14" t="s">
        <v>59</v>
      </c>
    </row>
    <row r="46" spans="1:5">
      <c r="A46" s="23">
        <v>296839</v>
      </c>
      <c r="B46" s="23">
        <f>C39</f>
        <v>692457.35788395908</v>
      </c>
      <c r="C46" s="48">
        <f>'Раздел 5'!M19</f>
        <v>711990.38824035402</v>
      </c>
      <c r="D46" s="49"/>
      <c r="E46" s="23">
        <f>A46+B46-C46</f>
        <v>277305.96964360506</v>
      </c>
    </row>
  </sheetData>
  <mergeCells count="22">
    <mergeCell ref="A43:E43"/>
    <mergeCell ref="A24:D25"/>
    <mergeCell ref="B27:C27"/>
    <mergeCell ref="B28:C28"/>
    <mergeCell ref="A30:C30"/>
    <mergeCell ref="A31:C33"/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B9" sqref="B9:L12"/>
    </sheetView>
  </sheetViews>
  <sheetFormatPr defaultColWidth="8.85546875" defaultRowHeight="15"/>
  <cols>
    <col min="1" max="1" width="26.5703125" bestFit="1" customWidth="1"/>
    <col min="2" max="7" width="11.5703125" bestFit="1" customWidth="1"/>
    <col min="8" max="9" width="9" bestFit="1" customWidth="1"/>
    <col min="10" max="10" width="9.28515625" bestFit="1" customWidth="1"/>
    <col min="11" max="11" width="9" bestFit="1" customWidth="1"/>
    <col min="12" max="12" width="16.42578125" bestFit="1" customWidth="1"/>
    <col min="13" max="13" width="32.7109375" bestFit="1" customWidth="1"/>
  </cols>
  <sheetData>
    <row r="1" spans="1:13" ht="15.75">
      <c r="A1" s="53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6" spans="1:13">
      <c r="A6" s="69" t="s">
        <v>19</v>
      </c>
      <c r="B6" s="68" t="s">
        <v>20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 t="s">
        <v>21</v>
      </c>
    </row>
    <row r="7" spans="1:13">
      <c r="A7" s="69"/>
      <c r="B7" s="28" t="s">
        <v>22</v>
      </c>
      <c r="C7" s="28" t="s">
        <v>23</v>
      </c>
      <c r="D7" s="28" t="s">
        <v>24</v>
      </c>
      <c r="E7" s="28" t="s">
        <v>25</v>
      </c>
      <c r="F7" s="28" t="s">
        <v>26</v>
      </c>
      <c r="G7" s="28" t="s">
        <v>27</v>
      </c>
      <c r="H7" s="28" t="s">
        <v>28</v>
      </c>
      <c r="I7" s="28" t="s">
        <v>29</v>
      </c>
      <c r="J7" s="28" t="s">
        <v>30</v>
      </c>
      <c r="K7" s="28" t="s">
        <v>31</v>
      </c>
      <c r="L7" s="28" t="s">
        <v>45</v>
      </c>
      <c r="M7" s="69"/>
    </row>
    <row r="8" spans="1:1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9">
        <v>12</v>
      </c>
      <c r="M8" s="28">
        <v>13</v>
      </c>
    </row>
    <row r="9" spans="1:13" ht="45">
      <c r="A9" s="30" t="s">
        <v>32</v>
      </c>
      <c r="B9" s="35">
        <v>5130</v>
      </c>
      <c r="C9" s="35">
        <v>5130</v>
      </c>
      <c r="D9" s="35">
        <v>5130</v>
      </c>
      <c r="E9" s="35">
        <v>9562</v>
      </c>
      <c r="F9" s="35">
        <v>5130</v>
      </c>
      <c r="G9" s="35">
        <v>5130</v>
      </c>
      <c r="H9" s="35">
        <v>5130</v>
      </c>
      <c r="I9" s="35">
        <v>5130</v>
      </c>
      <c r="J9" s="35">
        <v>5130</v>
      </c>
      <c r="K9" s="35">
        <v>10120.16</v>
      </c>
      <c r="L9" s="35">
        <v>9570</v>
      </c>
      <c r="M9" s="35">
        <f>SUM(B9:L9)</f>
        <v>70292.160000000003</v>
      </c>
    </row>
    <row r="10" spans="1:13" ht="30">
      <c r="A10" s="30" t="s">
        <v>36</v>
      </c>
      <c r="B10" s="35">
        <v>24411.96</v>
      </c>
      <c r="C10" s="35">
        <v>15340.96</v>
      </c>
      <c r="D10" s="35">
        <v>8336.9599999999991</v>
      </c>
      <c r="E10" s="35">
        <v>7588.96</v>
      </c>
      <c r="F10" s="35">
        <v>7268.96</v>
      </c>
      <c r="G10" s="35">
        <v>8203.9599999999991</v>
      </c>
      <c r="H10" s="35">
        <v>7423.96</v>
      </c>
      <c r="I10" s="35">
        <v>8224.23</v>
      </c>
      <c r="J10" s="35">
        <v>6923.96</v>
      </c>
      <c r="K10" s="35">
        <v>6643.96</v>
      </c>
      <c r="L10" s="35">
        <v>17026.88</v>
      </c>
      <c r="M10" s="35">
        <f t="shared" ref="M10:M18" si="0">SUM(B10:L10)</f>
        <v>117394.75000000001</v>
      </c>
    </row>
    <row r="11" spans="1:13" ht="60">
      <c r="A11" s="31" t="s">
        <v>37</v>
      </c>
      <c r="B11" s="36">
        <v>750</v>
      </c>
      <c r="C11" s="36">
        <v>0</v>
      </c>
      <c r="D11" s="36">
        <v>1597</v>
      </c>
      <c r="E11" s="36">
        <v>8150</v>
      </c>
      <c r="F11" s="36">
        <v>7225</v>
      </c>
      <c r="G11" s="36">
        <v>13133.12</v>
      </c>
      <c r="H11" s="36">
        <v>21829.239999999998</v>
      </c>
      <c r="I11" s="36">
        <v>2150</v>
      </c>
      <c r="J11" s="36">
        <v>750</v>
      </c>
      <c r="K11" s="36">
        <v>11750</v>
      </c>
      <c r="L11" s="36">
        <v>6650</v>
      </c>
      <c r="M11" s="35">
        <f t="shared" si="0"/>
        <v>73984.36</v>
      </c>
    </row>
    <row r="12" spans="1:13" ht="75">
      <c r="A12" s="32" t="s">
        <v>38</v>
      </c>
      <c r="B12" s="36">
        <v>3696.1</v>
      </c>
      <c r="C12" s="36">
        <v>8205.4699999999993</v>
      </c>
      <c r="D12" s="36">
        <v>9368.369999999999</v>
      </c>
      <c r="E12" s="36">
        <v>6138.49</v>
      </c>
      <c r="F12" s="36">
        <v>7208.4499999999989</v>
      </c>
      <c r="G12" s="36">
        <v>5414.73</v>
      </c>
      <c r="H12" s="36">
        <v>14082.5</v>
      </c>
      <c r="I12" s="36">
        <v>2699.08</v>
      </c>
      <c r="J12" s="36">
        <v>9530.5</v>
      </c>
      <c r="K12" s="36">
        <v>4126.8599999999997</v>
      </c>
      <c r="L12" s="36">
        <v>31813.78</v>
      </c>
      <c r="M12" s="35">
        <f t="shared" si="0"/>
        <v>102284.33</v>
      </c>
    </row>
    <row r="13" spans="1:13" ht="30">
      <c r="A13" s="31" t="s">
        <v>39</v>
      </c>
      <c r="B13" s="37">
        <f>SUM(B14:B16)</f>
        <v>0</v>
      </c>
      <c r="C13" s="37">
        <f t="shared" ref="C13:L13" si="1">SUM(C14:C16)</f>
        <v>0</v>
      </c>
      <c r="D13" s="37">
        <f t="shared" si="1"/>
        <v>0</v>
      </c>
      <c r="E13" s="37">
        <f t="shared" si="1"/>
        <v>4964.46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49752.97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35">
        <f t="shared" si="0"/>
        <v>54717.43</v>
      </c>
    </row>
    <row r="14" spans="1:13" ht="30">
      <c r="A14" s="33" t="s">
        <v>40</v>
      </c>
      <c r="B14" s="38"/>
      <c r="C14" s="39"/>
      <c r="D14" s="40"/>
      <c r="E14" s="39">
        <v>3965.46</v>
      </c>
      <c r="F14" s="38"/>
      <c r="G14" s="38"/>
      <c r="H14" s="41"/>
      <c r="I14" s="41"/>
      <c r="J14" s="41"/>
      <c r="K14" s="41"/>
      <c r="L14" s="41"/>
      <c r="M14" s="42">
        <f t="shared" si="0"/>
        <v>3965.46</v>
      </c>
    </row>
    <row r="15" spans="1:13">
      <c r="A15" s="33" t="s">
        <v>41</v>
      </c>
      <c r="B15" s="38"/>
      <c r="C15" s="38"/>
      <c r="D15" s="38"/>
      <c r="E15" s="38">
        <v>999</v>
      </c>
      <c r="F15" s="38"/>
      <c r="G15" s="38"/>
      <c r="H15" s="41"/>
      <c r="I15" s="41"/>
      <c r="J15" s="41"/>
      <c r="K15" s="41"/>
      <c r="L15" s="41"/>
      <c r="M15" s="42">
        <f t="shared" si="0"/>
        <v>999</v>
      </c>
    </row>
    <row r="16" spans="1:13">
      <c r="A16" s="33" t="s">
        <v>44</v>
      </c>
      <c r="B16" s="38"/>
      <c r="C16" s="38"/>
      <c r="D16" s="38"/>
      <c r="E16" s="38"/>
      <c r="F16" s="38"/>
      <c r="G16" s="38"/>
      <c r="H16" s="38"/>
      <c r="I16" s="38">
        <v>49752.97</v>
      </c>
      <c r="J16" s="38"/>
      <c r="K16" s="41"/>
      <c r="L16" s="41"/>
      <c r="M16" s="42">
        <f t="shared" si="0"/>
        <v>49752.97</v>
      </c>
    </row>
    <row r="17" spans="1:13">
      <c r="A17" s="31" t="s">
        <v>60</v>
      </c>
      <c r="B17" s="43">
        <v>20682.646373392352</v>
      </c>
      <c r="C17" s="43">
        <v>20682.646373392352</v>
      </c>
      <c r="D17" s="43">
        <v>20682.646373392352</v>
      </c>
      <c r="E17" s="43">
        <v>20682.646373392352</v>
      </c>
      <c r="F17" s="43">
        <v>20682.646373392352</v>
      </c>
      <c r="G17" s="43">
        <v>20682.646373392352</v>
      </c>
      <c r="H17" s="43">
        <v>22123.599999999999</v>
      </c>
      <c r="I17" s="43">
        <v>22123.599999999999</v>
      </c>
      <c r="J17" s="43">
        <v>22123.599999999999</v>
      </c>
      <c r="K17" s="43">
        <v>22123.599999999999</v>
      </c>
      <c r="L17" s="43">
        <v>44247.199999999997</v>
      </c>
      <c r="M17" s="44">
        <f t="shared" si="0"/>
        <v>256837.4782403541</v>
      </c>
    </row>
    <row r="18" spans="1:13" ht="45">
      <c r="A18" s="31" t="s">
        <v>61</v>
      </c>
      <c r="B18" s="43">
        <v>5076.3959999999997</v>
      </c>
      <c r="C18" s="43">
        <v>11627.688</v>
      </c>
      <c r="D18" s="43">
        <v>3037.9919999999997</v>
      </c>
      <c r="E18" s="43">
        <v>4106.1959999999999</v>
      </c>
      <c r="F18" s="43">
        <v>3273.1919999999996</v>
      </c>
      <c r="G18" s="43">
        <v>1166.1959999999999</v>
      </c>
      <c r="H18" s="43">
        <v>3016.7879999999996</v>
      </c>
      <c r="I18" s="43">
        <v>2659.6679999999997</v>
      </c>
      <c r="J18" s="43">
        <v>0</v>
      </c>
      <c r="K18" s="43">
        <v>0</v>
      </c>
      <c r="L18" s="43">
        <v>2515.7639999999997</v>
      </c>
      <c r="M18" s="44">
        <f t="shared" si="0"/>
        <v>36479.879999999997</v>
      </c>
    </row>
    <row r="19" spans="1:13">
      <c r="A19" s="34" t="s">
        <v>33</v>
      </c>
      <c r="B19" s="44">
        <f>B9+B10+B11+B12+B13+B17+B18</f>
        <v>59747.10237339235</v>
      </c>
      <c r="C19" s="44">
        <f t="shared" ref="C19:L19" si="2">C9+C10+C11+C12+C13+C17+C18</f>
        <v>60986.764373392354</v>
      </c>
      <c r="D19" s="44">
        <f t="shared" si="2"/>
        <v>48152.968373392345</v>
      </c>
      <c r="E19" s="44">
        <f t="shared" si="2"/>
        <v>61192.752373392344</v>
      </c>
      <c r="F19" s="44">
        <f t="shared" si="2"/>
        <v>50788.248373392351</v>
      </c>
      <c r="G19" s="44">
        <f t="shared" si="2"/>
        <v>53730.652373392353</v>
      </c>
      <c r="H19" s="44">
        <f t="shared" si="2"/>
        <v>73606.087999999989</v>
      </c>
      <c r="I19" s="44">
        <f t="shared" si="2"/>
        <v>92739.54800000001</v>
      </c>
      <c r="J19" s="44">
        <f t="shared" si="2"/>
        <v>44458.06</v>
      </c>
      <c r="K19" s="44">
        <f t="shared" si="2"/>
        <v>54764.58</v>
      </c>
      <c r="L19" s="44">
        <f t="shared" si="2"/>
        <v>111823.624</v>
      </c>
      <c r="M19" s="44">
        <f>SUM(B19:L19)</f>
        <v>711990.38824035402</v>
      </c>
    </row>
    <row r="20" spans="1:13">
      <c r="A20" s="13"/>
      <c r="G20" s="11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