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kinNV\Desktop\отчёт 41 дом\"/>
    </mc:Choice>
  </mc:AlternateContent>
  <bookViews>
    <workbookView xWindow="0" yWindow="0" windowWidth="23040" windowHeight="906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C18" i="2"/>
  <c r="D18" i="2"/>
  <c r="E18" i="2"/>
  <c r="F18" i="2"/>
  <c r="G18" i="2"/>
  <c r="H18" i="2"/>
  <c r="I18" i="2"/>
  <c r="J18" i="2"/>
  <c r="K18" i="2"/>
  <c r="L18" i="2"/>
  <c r="B18" i="2"/>
  <c r="B46" i="1"/>
  <c r="C39" i="1"/>
  <c r="B39" i="1"/>
  <c r="M18" i="2"/>
  <c r="C46" i="1" s="1"/>
  <c r="M10" i="2"/>
  <c r="M11" i="2"/>
  <c r="M12" i="2"/>
  <c r="M13" i="2"/>
  <c r="M14" i="2"/>
  <c r="M15" i="2"/>
  <c r="C13" i="2"/>
  <c r="D13" i="2"/>
  <c r="E13" i="2"/>
  <c r="F13" i="2"/>
  <c r="G13" i="2"/>
  <c r="H13" i="2"/>
  <c r="I13" i="2"/>
  <c r="J13" i="2"/>
  <c r="K13" i="2"/>
  <c r="L13" i="2"/>
  <c r="B13" i="2"/>
  <c r="E46" i="1" l="1"/>
  <c r="M17" i="2" l="1"/>
  <c r="M16" i="2" l="1"/>
</calcChain>
</file>

<file path=xl/sharedStrings.xml><?xml version="1.0" encoding="utf-8"?>
<sst xmlns="http://schemas.openxmlformats.org/spreadsheetml/2006/main" count="62" uniqueCount="61">
  <si>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</si>
  <si>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</si>
  <si>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</si>
  <si>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</si>
  <si>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</si>
  <si>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</si>
  <si>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</si>
  <si>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</si>
  <si>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</si>
  <si>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</si>
  <si>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</si>
  <si>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</si>
  <si>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</si>
  <si>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</si>
  <si>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</si>
  <si>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</si>
  <si>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</si>
  <si>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</si>
  <si>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</si>
  <si>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</si>
  <si>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</si>
  <si>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</si>
  <si>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</si>
  <si>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</si>
  <si>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</si>
  <si>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</si>
  <si>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</si>
  <si>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</si>
  <si>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</si>
  <si>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</si>
  <si>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</si>
  <si>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</si>
  <si>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</si>
  <si>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</si>
  <si>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</si>
  <si>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</si>
  <si>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</si>
  <si>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</si>
  <si>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</si>
  <si>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</si>
  <si>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Окраска деревьев</t>
  </si>
  <si>
    <t>Отчет управляющей организации о выполнении условий договора управления многоквартирным домом по адресу: г. Белгород, ул.Почтовая 46б.</t>
  </si>
  <si>
    <t>г. Белгород, ул. Почтовая 46б.</t>
  </si>
  <si>
    <t>Окраска краской фасадной</t>
  </si>
  <si>
    <t xml:space="preserve">ноябрь-декабрь </t>
  </si>
  <si>
    <t>6. Услуга управления</t>
  </si>
  <si>
    <t>7. Оплачено ресурсоснабжающим организациям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</si>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</sst>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/>
    <xf numFmtId="0" fontId="1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/>
    <xf numFmtId="49" fontId="8" fillId="0" borderId="0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6" zoomScale="85" zoomScaleNormal="85" workbookViewId="0">
      <selection activeCell="A20" sqref="A20:D22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54" t="s">
        <v>0</v>
      </c>
      <c r="B1" s="54"/>
      <c r="C1" s="54"/>
      <c r="D1" s="54"/>
      <c r="E1" s="7"/>
      <c r="F1" s="7"/>
      <c r="G1" s="7"/>
      <c r="H1" s="7"/>
      <c r="I1" s="7"/>
    </row>
    <row r="4" spans="1:9" ht="15" customHeight="1">
      <c r="A4" s="55" t="s">
        <v>41</v>
      </c>
      <c r="B4" s="55"/>
      <c r="C4" s="55"/>
      <c r="D4" s="55"/>
      <c r="E4" s="8"/>
      <c r="F4" s="8"/>
      <c r="G4" s="8"/>
      <c r="H4" s="8"/>
      <c r="I4" s="8"/>
    </row>
    <row r="5" spans="1:9" ht="15" customHeight="1">
      <c r="A5" s="55"/>
      <c r="B5" s="55"/>
      <c r="C5" s="55"/>
      <c r="D5" s="55"/>
      <c r="E5" s="8"/>
      <c r="F5" s="8"/>
      <c r="G5" s="8"/>
      <c r="H5" s="8"/>
      <c r="I5" s="8"/>
    </row>
    <row r="8" spans="1:9" ht="15.75">
      <c r="A8" s="48" t="s">
        <v>1</v>
      </c>
      <c r="B8" s="48"/>
      <c r="C8" s="48"/>
      <c r="D8" s="9"/>
      <c r="E8" s="9"/>
      <c r="F8" s="9"/>
      <c r="G8" s="2"/>
    </row>
    <row r="9" spans="1:9" ht="15.75" customHeight="1">
      <c r="A9" s="49" t="s">
        <v>2</v>
      </c>
      <c r="B9" s="49"/>
      <c r="C9" s="49"/>
      <c r="D9" s="4"/>
      <c r="E9" s="4"/>
      <c r="F9" s="4"/>
      <c r="G9" s="4"/>
      <c r="H9" s="3"/>
    </row>
    <row r="11" spans="1:9">
      <c r="A11" s="56" t="s">
        <v>3</v>
      </c>
      <c r="B11" s="57"/>
      <c r="C11" s="22" t="s">
        <v>42</v>
      </c>
    </row>
    <row r="12" spans="1:9">
      <c r="A12" s="56" t="s">
        <v>4</v>
      </c>
      <c r="B12" s="57"/>
      <c r="C12" s="13">
        <v>2007</v>
      </c>
    </row>
    <row r="13" spans="1:9">
      <c r="A13" s="56" t="s">
        <v>5</v>
      </c>
      <c r="B13" s="57"/>
      <c r="C13" s="23">
        <v>0.06</v>
      </c>
    </row>
    <row r="14" spans="1:9">
      <c r="A14" s="56" t="s">
        <v>6</v>
      </c>
      <c r="B14" s="57"/>
      <c r="C14" s="24">
        <v>2953.3</v>
      </c>
    </row>
    <row r="15" spans="1:9">
      <c r="A15" s="56" t="s">
        <v>7</v>
      </c>
      <c r="B15" s="57"/>
      <c r="C15" s="24">
        <v>2527.9</v>
      </c>
    </row>
    <row r="16" spans="1:9">
      <c r="A16" s="58" t="s">
        <v>8</v>
      </c>
      <c r="B16" s="59"/>
      <c r="C16" s="24">
        <v>0</v>
      </c>
    </row>
    <row r="19" spans="1:4" ht="15.75">
      <c r="A19" s="48" t="s">
        <v>9</v>
      </c>
      <c r="B19" s="48"/>
      <c r="C19" s="48"/>
      <c r="D19" s="48"/>
    </row>
    <row r="20" spans="1:4" ht="15" customHeight="1">
      <c r="A20" s="49" t="s">
        <v>59</v>
      </c>
      <c r="B20" s="49"/>
      <c r="C20" s="49"/>
      <c r="D20" s="49"/>
    </row>
    <row r="21" spans="1:4" ht="15" customHeight="1">
      <c r="A21" s="49"/>
      <c r="B21" s="49"/>
      <c r="C21" s="49"/>
      <c r="D21" s="49"/>
    </row>
    <row r="22" spans="1:4" ht="15" customHeight="1">
      <c r="A22" s="49"/>
      <c r="B22" s="49"/>
      <c r="C22" s="49"/>
      <c r="D22" s="49"/>
    </row>
    <row r="24" spans="1:4" ht="15" customHeight="1">
      <c r="A24" s="60" t="s">
        <v>60</v>
      </c>
      <c r="B24" s="61"/>
      <c r="C24" s="61"/>
      <c r="D24" s="62"/>
    </row>
    <row r="25" spans="1:4">
      <c r="A25" s="63"/>
      <c r="B25" s="64"/>
      <c r="C25" s="64"/>
      <c r="D25" s="65"/>
    </row>
    <row r="26" spans="1:4" ht="30">
      <c r="A26" s="5" t="s">
        <v>10</v>
      </c>
      <c r="B26" s="53" t="s">
        <v>11</v>
      </c>
      <c r="C26" s="53"/>
      <c r="D26" s="1" t="s">
        <v>12</v>
      </c>
    </row>
    <row r="27" spans="1:4">
      <c r="A27" s="10" t="s">
        <v>34</v>
      </c>
      <c r="B27" s="50" t="s">
        <v>13</v>
      </c>
      <c r="C27" s="50"/>
      <c r="D27" s="6">
        <v>20.010000000000002</v>
      </c>
    </row>
    <row r="28" spans="1:4">
      <c r="A28" s="10" t="s">
        <v>35</v>
      </c>
      <c r="B28" s="50" t="s">
        <v>13</v>
      </c>
      <c r="C28" s="50"/>
      <c r="D28" s="6">
        <v>21.41</v>
      </c>
    </row>
    <row r="30" spans="1:4" ht="15.75">
      <c r="A30" s="51" t="s">
        <v>14</v>
      </c>
      <c r="B30" s="51"/>
      <c r="C30" s="51"/>
    </row>
    <row r="31" spans="1:4" ht="15.75">
      <c r="A31" s="52" t="s">
        <v>47</v>
      </c>
      <c r="B31" s="52"/>
      <c r="C31" s="52"/>
      <c r="D31" s="9"/>
    </row>
    <row r="32" spans="1:4" ht="15" customHeight="1">
      <c r="A32" s="52"/>
      <c r="B32" s="52"/>
      <c r="C32" s="52"/>
      <c r="D32" s="4"/>
    </row>
    <row r="33" spans="1:5" ht="15" customHeight="1">
      <c r="A33" s="52"/>
      <c r="B33" s="52"/>
      <c r="C33" s="52"/>
      <c r="D33" s="4"/>
    </row>
    <row r="34" spans="1:5" ht="15" customHeight="1">
      <c r="A34" s="14"/>
      <c r="B34" s="14" t="s">
        <v>48</v>
      </c>
      <c r="C34" s="14" t="s">
        <v>49</v>
      </c>
      <c r="D34" s="34"/>
      <c r="E34" s="35"/>
    </row>
    <row r="35" spans="1:5">
      <c r="A35" s="36" t="s">
        <v>50</v>
      </c>
      <c r="B35" s="37">
        <v>634162.74</v>
      </c>
      <c r="C35" s="37">
        <v>558816.61</v>
      </c>
      <c r="D35" s="38"/>
      <c r="E35" s="35"/>
    </row>
    <row r="36" spans="1:5">
      <c r="A36" s="36" t="s">
        <v>51</v>
      </c>
      <c r="B36" s="37">
        <v>31969.619999999995</v>
      </c>
      <c r="C36" s="37">
        <v>21479.38</v>
      </c>
      <c r="D36" s="39"/>
      <c r="E36" s="35"/>
    </row>
    <row r="37" spans="1:5">
      <c r="A37" s="36" t="s">
        <v>52</v>
      </c>
      <c r="B37" s="37">
        <v>9900</v>
      </c>
      <c r="C37" s="37">
        <v>8607.3378839590441</v>
      </c>
      <c r="D37" s="40"/>
      <c r="E37" s="35"/>
    </row>
    <row r="38" spans="1:5">
      <c r="A38" s="41" t="s">
        <v>53</v>
      </c>
      <c r="B38" s="37">
        <v>-4693.2780000000002</v>
      </c>
      <c r="C38" s="37"/>
      <c r="D38" s="35"/>
      <c r="E38" s="35"/>
    </row>
    <row r="39" spans="1:5">
      <c r="A39" s="42" t="s">
        <v>54</v>
      </c>
      <c r="B39" s="37">
        <f>B35+B36+B38+B37</f>
        <v>671339.08199999994</v>
      </c>
      <c r="C39" s="37">
        <f>C35+C36+C37</f>
        <v>588903.32788395905</v>
      </c>
    </row>
    <row r="43" spans="1:5" ht="15.75">
      <c r="A43" s="48" t="s">
        <v>15</v>
      </c>
      <c r="B43" s="48"/>
      <c r="C43" s="48"/>
      <c r="D43" s="48"/>
      <c r="E43" s="48"/>
    </row>
    <row r="44" spans="1:5" ht="38.25" customHeight="1">
      <c r="A44" s="43" t="s">
        <v>17</v>
      </c>
      <c r="B44" s="43"/>
      <c r="C44" s="43"/>
      <c r="D44" s="43"/>
      <c r="E44" s="43"/>
    </row>
    <row r="45" spans="1:5" ht="105">
      <c r="A45" s="15" t="s">
        <v>55</v>
      </c>
      <c r="B45" s="15" t="s">
        <v>56</v>
      </c>
      <c r="C45" s="44" t="s">
        <v>57</v>
      </c>
      <c r="D45" s="45"/>
      <c r="E45" s="15" t="s">
        <v>58</v>
      </c>
    </row>
    <row r="46" spans="1:5">
      <c r="A46" s="37">
        <v>97920</v>
      </c>
      <c r="B46" s="37">
        <f>C39</f>
        <v>588903.32788395905</v>
      </c>
      <c r="C46" s="46">
        <f>'Раздел 5'!M18</f>
        <v>592509.0490705804</v>
      </c>
      <c r="D46" s="47"/>
      <c r="E46" s="37">
        <f>A46+B46-C46</f>
        <v>94314.278813378653</v>
      </c>
    </row>
  </sheetData>
  <mergeCells count="22">
    <mergeCell ref="A1:D1"/>
    <mergeCell ref="A4:D5"/>
    <mergeCell ref="A11:B11"/>
    <mergeCell ref="A15:B15"/>
    <mergeCell ref="A16:B16"/>
    <mergeCell ref="A12:B12"/>
    <mergeCell ref="A13:B13"/>
    <mergeCell ref="A14:B14"/>
    <mergeCell ref="A44:E44"/>
    <mergeCell ref="C45:D45"/>
    <mergeCell ref="C46:D46"/>
    <mergeCell ref="A8:C8"/>
    <mergeCell ref="A9:C9"/>
    <mergeCell ref="B27:C27"/>
    <mergeCell ref="B28:C28"/>
    <mergeCell ref="A30:C30"/>
    <mergeCell ref="A31:C33"/>
    <mergeCell ref="A43:E43"/>
    <mergeCell ref="B26:C26"/>
    <mergeCell ref="A19:D19"/>
    <mergeCell ref="A20:D22"/>
    <mergeCell ref="A24:D2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Normal="100" workbookViewId="0">
      <selection sqref="A1:XFD1048576"/>
    </sheetView>
  </sheetViews>
  <sheetFormatPr defaultColWidth="8.85546875" defaultRowHeight="15"/>
  <cols>
    <col min="1" max="1" width="26.42578125" bestFit="1" customWidth="1"/>
    <col min="2" max="2" width="9" bestFit="1" customWidth="1"/>
    <col min="3" max="3" width="9.140625" bestFit="1" customWidth="1"/>
    <col min="4" max="9" width="9" bestFit="1" customWidth="1"/>
    <col min="10" max="10" width="9.28515625" bestFit="1" customWidth="1"/>
    <col min="11" max="11" width="9" bestFit="1" customWidth="1"/>
    <col min="12" max="12" width="16.42578125" bestFit="1" customWidth="1"/>
    <col min="13" max="13" width="32.7109375" bestFit="1" customWidth="1"/>
  </cols>
  <sheetData>
    <row r="1" spans="1:13" ht="15.75">
      <c r="A1" s="48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6" spans="1:13">
      <c r="A6" s="66" t="s">
        <v>19</v>
      </c>
      <c r="B6" s="67" t="s">
        <v>20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6" t="s">
        <v>21</v>
      </c>
    </row>
    <row r="7" spans="1:13">
      <c r="A7" s="66"/>
      <c r="B7" s="16" t="s">
        <v>22</v>
      </c>
      <c r="C7" s="16" t="s">
        <v>23</v>
      </c>
      <c r="D7" s="16" t="s">
        <v>24</v>
      </c>
      <c r="E7" s="16" t="s">
        <v>25</v>
      </c>
      <c r="F7" s="16" t="s">
        <v>26</v>
      </c>
      <c r="G7" s="16" t="s">
        <v>27</v>
      </c>
      <c r="H7" s="16" t="s">
        <v>28</v>
      </c>
      <c r="I7" s="16" t="s">
        <v>29</v>
      </c>
      <c r="J7" s="16" t="s">
        <v>30</v>
      </c>
      <c r="K7" s="16" t="s">
        <v>31</v>
      </c>
      <c r="L7" s="16" t="s">
        <v>44</v>
      </c>
      <c r="M7" s="66"/>
    </row>
    <row r="8" spans="1:13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</row>
    <row r="9" spans="1:13" ht="45">
      <c r="A9" s="17" t="s">
        <v>32</v>
      </c>
      <c r="B9" s="25">
        <v>5590</v>
      </c>
      <c r="C9" s="25">
        <v>8266</v>
      </c>
      <c r="D9" s="25">
        <v>5590</v>
      </c>
      <c r="E9" s="25">
        <v>10655</v>
      </c>
      <c r="F9" s="25">
        <v>5590</v>
      </c>
      <c r="G9" s="25">
        <v>5590</v>
      </c>
      <c r="H9" s="25">
        <v>5590</v>
      </c>
      <c r="I9" s="25">
        <v>5590</v>
      </c>
      <c r="J9" s="25">
        <v>5590</v>
      </c>
      <c r="K9" s="25">
        <v>11786.56</v>
      </c>
      <c r="L9" s="25">
        <v>11717</v>
      </c>
      <c r="M9" s="25">
        <f>SUM(B9:L9)</f>
        <v>81554.559999999998</v>
      </c>
    </row>
    <row r="10" spans="1:13" ht="30">
      <c r="A10" s="17" t="s">
        <v>36</v>
      </c>
      <c r="B10" s="25">
        <v>18958.3</v>
      </c>
      <c r="C10" s="25">
        <v>16463.54</v>
      </c>
      <c r="D10" s="25">
        <v>7386.3</v>
      </c>
      <c r="E10" s="25">
        <v>6870.3</v>
      </c>
      <c r="F10" s="25">
        <v>7220.3</v>
      </c>
      <c r="G10" s="25">
        <v>7390.3</v>
      </c>
      <c r="H10" s="25">
        <v>7220.3</v>
      </c>
      <c r="I10" s="25">
        <v>7560.3</v>
      </c>
      <c r="J10" s="25">
        <v>5710.3</v>
      </c>
      <c r="K10" s="25">
        <v>5890.3</v>
      </c>
      <c r="L10" s="25">
        <v>15254.6</v>
      </c>
      <c r="M10" s="25">
        <f t="shared" ref="M10:M15" si="0">SUM(B10:L10)</f>
        <v>105924.84000000003</v>
      </c>
    </row>
    <row r="11" spans="1:13" ht="60">
      <c r="A11" s="18" t="s">
        <v>37</v>
      </c>
      <c r="B11" s="26">
        <v>6690</v>
      </c>
      <c r="C11" s="26">
        <v>2800</v>
      </c>
      <c r="D11" s="26">
        <v>6000</v>
      </c>
      <c r="E11" s="26">
        <v>11073</v>
      </c>
      <c r="F11" s="26">
        <v>13102.61</v>
      </c>
      <c r="G11" s="26">
        <v>15916.8</v>
      </c>
      <c r="H11" s="26">
        <v>10655</v>
      </c>
      <c r="I11" s="26">
        <v>10090</v>
      </c>
      <c r="J11" s="26">
        <v>4700</v>
      </c>
      <c r="K11" s="26">
        <v>14000</v>
      </c>
      <c r="L11" s="26">
        <v>13650</v>
      </c>
      <c r="M11" s="25">
        <f t="shared" si="0"/>
        <v>108677.41</v>
      </c>
    </row>
    <row r="12" spans="1:13" ht="75">
      <c r="A12" s="19" t="s">
        <v>38</v>
      </c>
      <c r="B12" s="26">
        <v>6496.7</v>
      </c>
      <c r="C12" s="26">
        <v>4573.29</v>
      </c>
      <c r="D12" s="26">
        <v>5325.7699999999995</v>
      </c>
      <c r="E12" s="26">
        <v>3912.8500000000004</v>
      </c>
      <c r="F12" s="26">
        <v>4754.74</v>
      </c>
      <c r="G12" s="26">
        <v>5488.3700000000008</v>
      </c>
      <c r="H12" s="26">
        <v>1873.69</v>
      </c>
      <c r="I12" s="26">
        <v>5747.45</v>
      </c>
      <c r="J12" s="26">
        <v>19570.510000000002</v>
      </c>
      <c r="K12" s="26">
        <v>6480.5000000000009</v>
      </c>
      <c r="L12" s="26">
        <v>12606.23</v>
      </c>
      <c r="M12" s="25">
        <f t="shared" si="0"/>
        <v>76830.100000000006</v>
      </c>
    </row>
    <row r="13" spans="1:13" ht="30">
      <c r="A13" s="18" t="s">
        <v>39</v>
      </c>
      <c r="B13" s="27">
        <f t="shared" ref="B13:L13" si="1">SUM(B14:B15)</f>
        <v>0</v>
      </c>
      <c r="C13" s="27">
        <f t="shared" si="1"/>
        <v>0</v>
      </c>
      <c r="D13" s="27">
        <f t="shared" si="1"/>
        <v>0</v>
      </c>
      <c r="E13" s="27">
        <f t="shared" si="1"/>
        <v>3629.5</v>
      </c>
      <c r="F13" s="27">
        <f t="shared" si="1"/>
        <v>0</v>
      </c>
      <c r="G13" s="27">
        <f t="shared" si="1"/>
        <v>0</v>
      </c>
      <c r="H13" s="27">
        <f t="shared" si="1"/>
        <v>0</v>
      </c>
      <c r="I13" s="27">
        <f t="shared" si="1"/>
        <v>0</v>
      </c>
      <c r="J13" s="27">
        <f t="shared" si="1"/>
        <v>0</v>
      </c>
      <c r="K13" s="27">
        <f t="shared" si="1"/>
        <v>0</v>
      </c>
      <c r="L13" s="27">
        <f t="shared" si="1"/>
        <v>0</v>
      </c>
      <c r="M13" s="25">
        <f t="shared" si="0"/>
        <v>3629.5</v>
      </c>
    </row>
    <row r="14" spans="1:13">
      <c r="A14" s="20" t="s">
        <v>40</v>
      </c>
      <c r="B14" s="28"/>
      <c r="C14" s="28"/>
      <c r="D14" s="28"/>
      <c r="E14" s="29">
        <v>679</v>
      </c>
      <c r="F14" s="28"/>
      <c r="G14" s="28"/>
      <c r="H14" s="28"/>
      <c r="I14" s="28"/>
      <c r="J14" s="28"/>
      <c r="K14" s="28"/>
      <c r="L14" s="28"/>
      <c r="M14" s="30">
        <f t="shared" si="0"/>
        <v>679</v>
      </c>
    </row>
    <row r="15" spans="1:13">
      <c r="A15" s="20" t="s">
        <v>43</v>
      </c>
      <c r="B15" s="28"/>
      <c r="C15" s="28"/>
      <c r="D15" s="28"/>
      <c r="E15" s="31">
        <v>2950.5</v>
      </c>
      <c r="F15" s="28"/>
      <c r="G15" s="28"/>
      <c r="H15" s="28"/>
      <c r="I15" s="28"/>
      <c r="J15" s="28"/>
      <c r="K15" s="28"/>
      <c r="L15" s="28"/>
      <c r="M15" s="30">
        <f t="shared" si="0"/>
        <v>2950.5</v>
      </c>
    </row>
    <row r="16" spans="1:13">
      <c r="A16" s="18" t="s">
        <v>45</v>
      </c>
      <c r="B16" s="32">
        <v>16827.000511763414</v>
      </c>
      <c r="C16" s="32">
        <v>16827.000511763414</v>
      </c>
      <c r="D16" s="32">
        <v>16827.000511763414</v>
      </c>
      <c r="E16" s="32">
        <v>16827.000511763414</v>
      </c>
      <c r="F16" s="32">
        <v>16827.000511763414</v>
      </c>
      <c r="G16" s="32">
        <v>16827.000511763414</v>
      </c>
      <c r="H16" s="32">
        <v>17998.647999999997</v>
      </c>
      <c r="I16" s="32">
        <v>17998.647999999997</v>
      </c>
      <c r="J16" s="32">
        <v>17998.647999999997</v>
      </c>
      <c r="K16" s="32">
        <v>17998.647999999997</v>
      </c>
      <c r="L16" s="32">
        <v>35997.295999999995</v>
      </c>
      <c r="M16" s="33">
        <f>SUM(B16:L16)</f>
        <v>208953.89107058046</v>
      </c>
    </row>
    <row r="17" spans="1:13" ht="45">
      <c r="A17" s="18" t="s">
        <v>46</v>
      </c>
      <c r="B17" s="32">
        <v>4140.4919999999993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378.43200000000002</v>
      </c>
      <c r="J17" s="32">
        <v>0</v>
      </c>
      <c r="K17" s="32">
        <v>0</v>
      </c>
      <c r="L17" s="32">
        <v>2419.8240000000001</v>
      </c>
      <c r="M17" s="33">
        <f>SUM(B17:L17)</f>
        <v>6938.7479999999996</v>
      </c>
    </row>
    <row r="18" spans="1:13">
      <c r="A18" s="21" t="s">
        <v>33</v>
      </c>
      <c r="B18" s="25">
        <f>B9+B10+B11+B12+B13+B16+B17</f>
        <v>58702.492511763412</v>
      </c>
      <c r="C18" s="25">
        <f t="shared" ref="C18:L18" si="2">C9+C10+C11+C12+C13+C16+C17</f>
        <v>48929.830511763415</v>
      </c>
      <c r="D18" s="25">
        <f t="shared" si="2"/>
        <v>41129.070511763413</v>
      </c>
      <c r="E18" s="25">
        <f t="shared" si="2"/>
        <v>52967.650511763415</v>
      </c>
      <c r="F18" s="25">
        <f t="shared" si="2"/>
        <v>47494.650511763415</v>
      </c>
      <c r="G18" s="25">
        <f t="shared" si="2"/>
        <v>51212.470511763415</v>
      </c>
      <c r="H18" s="25">
        <f t="shared" si="2"/>
        <v>43337.637999999992</v>
      </c>
      <c r="I18" s="25">
        <f t="shared" si="2"/>
        <v>47364.83</v>
      </c>
      <c r="J18" s="25">
        <f t="shared" si="2"/>
        <v>53569.457999999999</v>
      </c>
      <c r="K18" s="25">
        <f t="shared" si="2"/>
        <v>56156.008000000002</v>
      </c>
      <c r="L18" s="25">
        <f t="shared" si="2"/>
        <v>91644.949999999983</v>
      </c>
      <c r="M18" s="25">
        <f>SUM(B18:L18)</f>
        <v>592509.0490705804</v>
      </c>
    </row>
    <row r="19" spans="1:13">
      <c r="A19" s="11"/>
      <c r="C19" s="12"/>
      <c r="E19" s="12"/>
      <c r="F19" s="12"/>
    </row>
  </sheetData>
  <mergeCells count="5">
    <mergeCell ref="A6:A7"/>
    <mergeCell ref="M6:M7"/>
    <mergeCell ref="B6:L6"/>
    <mergeCell ref="A2:M4"/>
    <mergeCell ref="A1:M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2025-03-26T13:05:46Z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