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B46" i="1" s="1"/>
  <c r="B39" i="1"/>
  <c r="M17" i="2"/>
  <c r="M18" i="2"/>
  <c r="C19" i="2"/>
  <c r="D19" i="2"/>
  <c r="E19" i="2"/>
  <c r="F19" i="2"/>
  <c r="G19" i="2"/>
  <c r="H19" i="2"/>
  <c r="I19" i="2"/>
  <c r="J19" i="2"/>
  <c r="K19" i="2"/>
  <c r="L19" i="2"/>
  <c r="B19" i="2"/>
  <c r="B13" i="2"/>
  <c r="M10" i="2"/>
  <c r="M14" i="2"/>
  <c r="M15" i="2"/>
  <c r="M16" i="2"/>
  <c r="M9" i="2"/>
  <c r="C13" i="2"/>
  <c r="D13" i="2"/>
  <c r="E13" i="2"/>
  <c r="F13" i="2"/>
  <c r="G13" i="2"/>
  <c r="H13" i="2"/>
  <c r="I13" i="2"/>
  <c r="J13" i="2"/>
  <c r="K13" i="2"/>
  <c r="L13" i="2"/>
  <c r="M19" i="2" l="1"/>
  <c r="C46" i="1" s="1"/>
  <c r="E46" i="1"/>
  <c r="M13" i="2"/>
  <c r="M11" i="2"/>
  <c r="M12" i="2"/>
</calcChain>
</file>

<file path=xl/sharedStrings.xml><?xml version="1.0" encoding="utf-8"?>
<sst xmlns="http://schemas.openxmlformats.org/spreadsheetml/2006/main" count="63" uniqueCount="62">
  <si>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</si>
  <si>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</si>
  <si>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</si>
  <si>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</si>
  <si>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</si>
  <si>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</si>
  <si>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</si>
  <si>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</si>
  <si>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</si>
  <si>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</si>
  <si>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</si>
  <si>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</si>
  <si>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</si>
  <si>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</si>
  <si>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</si>
  <si>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</si>
  <si>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</si>
  <si>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</si>
  <si>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</si>
  <si>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</si>
  <si>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</si>
  <si>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</si>
  <si>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</si>
  <si>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</si>
  <si>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</si>
  <si>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</si>
  <si>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</si>
  <si>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</si>
  <si>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</si>
  <si>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</si>
  <si>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</si>
  <si>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</si>
  <si>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</si>
  <si>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</si>
  <si>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</si>
  <si>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</si>
  <si>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</si>
  <si>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</si>
  <si>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</si>
  <si>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</si>
  <si>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</si>
  <si>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Окраска  фасадной краской</t>
  </si>
  <si>
    <t>Отчет управляющей организации о выполнении условий договора управления многоквартирным домом по адресу: г. Белгород, ул.Почтовая 78.</t>
  </si>
  <si>
    <t>г. Белгород, ул. Почтовая 78.</t>
  </si>
  <si>
    <t>Ремонт ступеней крыльца</t>
  </si>
  <si>
    <t>ноябрь-декабрь</t>
  </si>
  <si>
    <t>6. Услуга управления</t>
  </si>
  <si>
    <t>7.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</si>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</sst>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right" vertical="center" wrapText="1" indent="1"/>
    </xf>
    <xf numFmtId="4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16" zoomScale="85" zoomScaleNormal="85" workbookViewId="0">
      <selection activeCell="C29" sqref="C29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4" t="s">
        <v>0</v>
      </c>
      <c r="B1" s="54"/>
      <c r="C1" s="54"/>
      <c r="D1" s="54"/>
      <c r="E1" s="8"/>
      <c r="F1" s="8"/>
      <c r="G1" s="8"/>
      <c r="H1" s="8"/>
      <c r="I1" s="8"/>
    </row>
    <row r="4" spans="1:9" ht="15" customHeight="1">
      <c r="A4" s="55" t="s">
        <v>42</v>
      </c>
      <c r="B4" s="55"/>
      <c r="C4" s="55"/>
      <c r="D4" s="55"/>
      <c r="E4" s="9"/>
      <c r="F4" s="9"/>
      <c r="G4" s="9"/>
      <c r="H4" s="9"/>
      <c r="I4" s="9"/>
    </row>
    <row r="5" spans="1:9" ht="15" customHeight="1">
      <c r="A5" s="55"/>
      <c r="B5" s="55"/>
      <c r="C5" s="55"/>
      <c r="D5" s="55"/>
      <c r="E5" s="9"/>
      <c r="F5" s="9"/>
      <c r="G5" s="9"/>
      <c r="H5" s="9"/>
      <c r="I5" s="9"/>
    </row>
    <row r="8" spans="1:9" ht="15.75">
      <c r="B8" s="43" t="s">
        <v>1</v>
      </c>
      <c r="C8" s="43"/>
      <c r="D8" s="10"/>
      <c r="E8" s="10"/>
      <c r="F8" s="10"/>
      <c r="G8" s="2"/>
    </row>
    <row r="9" spans="1:9" ht="15.75" customHeight="1">
      <c r="A9" s="3"/>
      <c r="B9" s="56" t="s">
        <v>2</v>
      </c>
      <c r="C9" s="56"/>
      <c r="D9" s="5"/>
      <c r="E9" s="5"/>
      <c r="F9" s="5"/>
      <c r="G9" s="5"/>
      <c r="H9" s="4"/>
    </row>
    <row r="11" spans="1:9">
      <c r="A11" s="57" t="s">
        <v>3</v>
      </c>
      <c r="B11" s="58"/>
      <c r="C11" s="31" t="s">
        <v>43</v>
      </c>
    </row>
    <row r="12" spans="1:9">
      <c r="A12" s="57" t="s">
        <v>4</v>
      </c>
      <c r="B12" s="58"/>
      <c r="C12" s="16">
        <v>2004</v>
      </c>
    </row>
    <row r="13" spans="1:9">
      <c r="A13" s="57" t="s">
        <v>5</v>
      </c>
      <c r="B13" s="58"/>
      <c r="C13" s="32">
        <v>0.1</v>
      </c>
    </row>
    <row r="14" spans="1:9">
      <c r="A14" s="57" t="s">
        <v>6</v>
      </c>
      <c r="B14" s="58"/>
      <c r="C14" s="33">
        <v>5880</v>
      </c>
    </row>
    <row r="15" spans="1:9">
      <c r="A15" s="57" t="s">
        <v>7</v>
      </c>
      <c r="B15" s="58"/>
      <c r="C15" s="33">
        <v>4302.7</v>
      </c>
    </row>
    <row r="16" spans="1:9">
      <c r="A16" s="59" t="s">
        <v>8</v>
      </c>
      <c r="B16" s="60"/>
      <c r="C16" s="33">
        <v>0</v>
      </c>
    </row>
    <row r="19" spans="1:4" ht="15.75">
      <c r="A19" s="43" t="s">
        <v>9</v>
      </c>
      <c r="B19" s="43"/>
      <c r="C19" s="43"/>
      <c r="D19" s="43"/>
    </row>
    <row r="20" spans="1:4" ht="15" customHeight="1">
      <c r="A20" s="56" t="s">
        <v>48</v>
      </c>
      <c r="B20" s="56"/>
      <c r="C20" s="56"/>
      <c r="D20" s="56"/>
    </row>
    <row r="21" spans="1:4" ht="15" customHeight="1">
      <c r="A21" s="56"/>
      <c r="B21" s="56"/>
      <c r="C21" s="56"/>
      <c r="D21" s="56"/>
    </row>
    <row r="22" spans="1:4" ht="15" customHeight="1">
      <c r="A22" s="56"/>
      <c r="B22" s="56"/>
      <c r="C22" s="56"/>
      <c r="D22" s="56"/>
    </row>
    <row r="24" spans="1:4" ht="15" customHeight="1">
      <c r="A24" s="44" t="s">
        <v>49</v>
      </c>
      <c r="B24" s="44"/>
      <c r="C24" s="44"/>
      <c r="D24" s="44"/>
    </row>
    <row r="25" spans="1:4">
      <c r="A25" s="44"/>
      <c r="B25" s="44"/>
      <c r="C25" s="44"/>
      <c r="D25" s="44"/>
    </row>
    <row r="26" spans="1:4" ht="30">
      <c r="A26" s="6" t="s">
        <v>10</v>
      </c>
      <c r="B26" s="53" t="s">
        <v>11</v>
      </c>
      <c r="C26" s="53"/>
      <c r="D26" s="1" t="s">
        <v>12</v>
      </c>
    </row>
    <row r="27" spans="1:4">
      <c r="A27" s="11" t="s">
        <v>34</v>
      </c>
      <c r="B27" s="45" t="s">
        <v>13</v>
      </c>
      <c r="C27" s="45"/>
      <c r="D27" s="7">
        <v>17.98</v>
      </c>
    </row>
    <row r="28" spans="1:4">
      <c r="A28" s="11" t="s">
        <v>35</v>
      </c>
      <c r="B28" s="45" t="s">
        <v>13</v>
      </c>
      <c r="C28" s="45"/>
      <c r="D28" s="13">
        <v>19.239999999999998</v>
      </c>
    </row>
    <row r="30" spans="1:4" ht="15.75">
      <c r="A30" s="46" t="s">
        <v>14</v>
      </c>
      <c r="B30" s="46"/>
      <c r="C30" s="46"/>
    </row>
    <row r="31" spans="1:4" ht="15.75">
      <c r="A31" s="47" t="s">
        <v>50</v>
      </c>
      <c r="B31" s="47"/>
      <c r="C31" s="47"/>
      <c r="D31" s="10"/>
    </row>
    <row r="32" spans="1:4" ht="15.75">
      <c r="A32" s="47"/>
      <c r="B32" s="47"/>
      <c r="C32" s="47"/>
      <c r="D32" s="5"/>
    </row>
    <row r="33" spans="1:5" ht="15.75">
      <c r="A33" s="47"/>
      <c r="B33" s="47"/>
      <c r="C33" s="47"/>
      <c r="D33" s="5"/>
    </row>
    <row r="34" spans="1:5" ht="15.75">
      <c r="A34" s="15"/>
      <c r="B34" s="15" t="s">
        <v>51</v>
      </c>
      <c r="C34" s="15" t="s">
        <v>52</v>
      </c>
      <c r="D34" s="34"/>
      <c r="E34" s="35"/>
    </row>
    <row r="35" spans="1:5">
      <c r="A35" s="36" t="s">
        <v>53</v>
      </c>
      <c r="B35" s="37">
        <v>848390.25999999989</v>
      </c>
      <c r="C35" s="37">
        <v>872565.22</v>
      </c>
      <c r="D35" s="38"/>
      <c r="E35" s="35"/>
    </row>
    <row r="36" spans="1:5">
      <c r="A36" s="36" t="s">
        <v>54</v>
      </c>
      <c r="B36" s="37">
        <v>88709.220000000016</v>
      </c>
      <c r="C36" s="37">
        <v>51554.979999999996</v>
      </c>
      <c r="D36" s="39"/>
      <c r="E36" s="35"/>
    </row>
    <row r="37" spans="1:5">
      <c r="A37" s="36" t="s">
        <v>55</v>
      </c>
      <c r="B37" s="37">
        <v>14400</v>
      </c>
      <c r="C37" s="37">
        <v>11876.450511945401</v>
      </c>
      <c r="D37" s="40"/>
      <c r="E37" s="35"/>
    </row>
    <row r="38" spans="1:5">
      <c r="A38" s="41" t="s">
        <v>56</v>
      </c>
      <c r="B38" s="37">
        <v>-34342.559999999998</v>
      </c>
      <c r="C38" s="37"/>
      <c r="D38" s="35"/>
      <c r="E38" s="35"/>
    </row>
    <row r="39" spans="1:5">
      <c r="A39" s="42" t="s">
        <v>57</v>
      </c>
      <c r="B39" s="37">
        <f>B35+B36+B38+B37</f>
        <v>917156.91999999993</v>
      </c>
      <c r="C39" s="37">
        <f>C35+C36+C37</f>
        <v>935996.65051194536</v>
      </c>
    </row>
    <row r="43" spans="1:5" ht="15.75">
      <c r="A43" s="43" t="s">
        <v>15</v>
      </c>
      <c r="B43" s="43"/>
      <c r="C43" s="43"/>
      <c r="D43" s="43"/>
      <c r="E43" s="43"/>
    </row>
    <row r="44" spans="1:5" ht="15.75">
      <c r="A44" s="48" t="s">
        <v>17</v>
      </c>
      <c r="B44" s="48"/>
      <c r="C44" s="48"/>
      <c r="D44" s="48"/>
      <c r="E44" s="48"/>
    </row>
    <row r="45" spans="1:5" ht="105">
      <c r="A45" s="14" t="s">
        <v>58</v>
      </c>
      <c r="B45" s="14" t="s">
        <v>59</v>
      </c>
      <c r="C45" s="49" t="s">
        <v>60</v>
      </c>
      <c r="D45" s="50"/>
      <c r="E45" s="14" t="s">
        <v>61</v>
      </c>
    </row>
    <row r="46" spans="1:5">
      <c r="A46" s="37">
        <v>87328</v>
      </c>
      <c r="B46" s="37">
        <f>C39</f>
        <v>935996.65051194536</v>
      </c>
      <c r="C46" s="51">
        <f>'Раздел 5'!M19</f>
        <v>995398.15436279646</v>
      </c>
      <c r="D46" s="52"/>
      <c r="E46" s="37">
        <f>A46+B46-C46</f>
        <v>27926.496149148908</v>
      </c>
    </row>
  </sheetData>
  <mergeCells count="22">
    <mergeCell ref="A44:E44"/>
    <mergeCell ref="C45:D45"/>
    <mergeCell ref="C46:D46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43:E43"/>
    <mergeCell ref="A24:D25"/>
    <mergeCell ref="B27:C27"/>
    <mergeCell ref="B28:C28"/>
    <mergeCell ref="A30:C30"/>
    <mergeCell ref="A31:C3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J18" sqref="J18"/>
    </sheetView>
  </sheetViews>
  <sheetFormatPr defaultColWidth="8.85546875" defaultRowHeight="15"/>
  <cols>
    <col min="1" max="1" width="26.85546875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8" width="10.85546875" customWidth="1"/>
    <col min="9" max="10" width="9.5703125" bestFit="1" customWidth="1"/>
    <col min="11" max="11" width="10" bestFit="1" customWidth="1"/>
    <col min="12" max="12" width="16" customWidth="1"/>
    <col min="13" max="13" width="11.28515625" customWidth="1"/>
  </cols>
  <sheetData>
    <row r="1" spans="1:13" ht="15.75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6" spans="1:13">
      <c r="A6" s="62" t="s">
        <v>19</v>
      </c>
      <c r="B6" s="61" t="s">
        <v>20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 t="s">
        <v>21</v>
      </c>
    </row>
    <row r="7" spans="1:13">
      <c r="A7" s="62"/>
      <c r="B7" s="18" t="s">
        <v>22</v>
      </c>
      <c r="C7" s="18" t="s">
        <v>23</v>
      </c>
      <c r="D7" s="18" t="s">
        <v>24</v>
      </c>
      <c r="E7" s="18" t="s">
        <v>25</v>
      </c>
      <c r="F7" s="18" t="s">
        <v>26</v>
      </c>
      <c r="G7" s="18" t="s">
        <v>27</v>
      </c>
      <c r="H7" s="18" t="s">
        <v>28</v>
      </c>
      <c r="I7" s="18" t="s">
        <v>29</v>
      </c>
      <c r="J7" s="18" t="s">
        <v>30</v>
      </c>
      <c r="K7" s="18" t="s">
        <v>31</v>
      </c>
      <c r="L7" s="18" t="s">
        <v>45</v>
      </c>
      <c r="M7" s="62"/>
    </row>
    <row r="8" spans="1:1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</row>
    <row r="9" spans="1:13" ht="45">
      <c r="A9" s="20" t="s">
        <v>32</v>
      </c>
      <c r="B9" s="25">
        <v>8437</v>
      </c>
      <c r="C9" s="25">
        <v>8437</v>
      </c>
      <c r="D9" s="25">
        <v>8437</v>
      </c>
      <c r="E9" s="25">
        <v>14267</v>
      </c>
      <c r="F9" s="25">
        <v>8437</v>
      </c>
      <c r="G9" s="25">
        <v>8437</v>
      </c>
      <c r="H9" s="25">
        <v>8437</v>
      </c>
      <c r="I9" s="25">
        <v>8437</v>
      </c>
      <c r="J9" s="25">
        <v>8437</v>
      </c>
      <c r="K9" s="25">
        <v>15013.780000000002</v>
      </c>
      <c r="L9" s="25">
        <v>15202</v>
      </c>
      <c r="M9" s="25">
        <f>SUM(B9:L9)</f>
        <v>111978.78</v>
      </c>
    </row>
    <row r="10" spans="1:13" ht="30">
      <c r="A10" s="20" t="s">
        <v>36</v>
      </c>
      <c r="B10" s="25">
        <v>27702</v>
      </c>
      <c r="C10" s="25">
        <v>19282.82</v>
      </c>
      <c r="D10" s="25">
        <v>9271.41</v>
      </c>
      <c r="E10" s="25">
        <v>8430.41</v>
      </c>
      <c r="F10" s="25">
        <v>8775.41</v>
      </c>
      <c r="G10" s="25">
        <v>9240.41</v>
      </c>
      <c r="H10" s="25">
        <v>8775.41</v>
      </c>
      <c r="I10" s="25">
        <v>8865.41</v>
      </c>
      <c r="J10" s="25">
        <v>9075.41</v>
      </c>
      <c r="K10" s="25">
        <v>9075.41</v>
      </c>
      <c r="L10" s="25">
        <v>23934.82</v>
      </c>
      <c r="M10" s="25">
        <f t="shared" ref="M10:M16" si="0">SUM(B10:L10)</f>
        <v>142428.92000000001</v>
      </c>
    </row>
    <row r="11" spans="1:13" ht="60">
      <c r="A11" s="19" t="s">
        <v>37</v>
      </c>
      <c r="B11" s="26">
        <v>6318</v>
      </c>
      <c r="C11" s="26">
        <v>3650</v>
      </c>
      <c r="D11" s="26">
        <v>3650</v>
      </c>
      <c r="E11" s="26">
        <v>8500</v>
      </c>
      <c r="F11" s="26">
        <v>23609.41</v>
      </c>
      <c r="G11" s="26">
        <v>24940</v>
      </c>
      <c r="H11" s="26">
        <v>5300</v>
      </c>
      <c r="I11" s="26">
        <v>6500</v>
      </c>
      <c r="J11" s="26">
        <v>5440</v>
      </c>
      <c r="K11" s="26">
        <v>4800</v>
      </c>
      <c r="L11" s="26">
        <v>23652</v>
      </c>
      <c r="M11" s="25">
        <f t="shared" si="0"/>
        <v>116359.41</v>
      </c>
    </row>
    <row r="12" spans="1:13" ht="75">
      <c r="A12" s="21" t="s">
        <v>38</v>
      </c>
      <c r="B12" s="26">
        <v>8312.8000000000011</v>
      </c>
      <c r="C12" s="26">
        <v>16373.29</v>
      </c>
      <c r="D12" s="26">
        <v>25958.530000000002</v>
      </c>
      <c r="E12" s="26">
        <v>17260</v>
      </c>
      <c r="F12" s="26">
        <v>11472.37</v>
      </c>
      <c r="G12" s="26">
        <v>11688.619999999999</v>
      </c>
      <c r="H12" s="26">
        <v>11089.279999999999</v>
      </c>
      <c r="I12" s="26">
        <v>7251.68</v>
      </c>
      <c r="J12" s="26">
        <v>38063.33</v>
      </c>
      <c r="K12" s="26">
        <v>5896.4100000000008</v>
      </c>
      <c r="L12" s="26">
        <v>47496.71</v>
      </c>
      <c r="M12" s="25">
        <f t="shared" si="0"/>
        <v>200863.02000000002</v>
      </c>
    </row>
    <row r="13" spans="1:13" ht="29.25" customHeight="1">
      <c r="A13" s="19" t="s">
        <v>39</v>
      </c>
      <c r="B13" s="26">
        <f t="shared" ref="B13:L13" si="1">SUM(B14:B16)</f>
        <v>0</v>
      </c>
      <c r="C13" s="26">
        <f t="shared" si="1"/>
        <v>0</v>
      </c>
      <c r="D13" s="26">
        <f t="shared" si="1"/>
        <v>0</v>
      </c>
      <c r="E13" s="26">
        <f t="shared" si="1"/>
        <v>2478.96</v>
      </c>
      <c r="F13" s="26">
        <f t="shared" si="1"/>
        <v>0</v>
      </c>
      <c r="G13" s="26">
        <f t="shared" si="1"/>
        <v>0</v>
      </c>
      <c r="H13" s="26">
        <f t="shared" si="1"/>
        <v>0</v>
      </c>
      <c r="I13" s="26">
        <f t="shared" si="1"/>
        <v>0</v>
      </c>
      <c r="J13" s="26">
        <f t="shared" si="1"/>
        <v>0</v>
      </c>
      <c r="K13" s="26">
        <f t="shared" si="1"/>
        <v>51231.509999999995</v>
      </c>
      <c r="L13" s="26">
        <f t="shared" si="1"/>
        <v>0</v>
      </c>
      <c r="M13" s="25">
        <f t="shared" si="0"/>
        <v>53710.469999999994</v>
      </c>
    </row>
    <row r="14" spans="1:13" ht="16.5" customHeight="1">
      <c r="A14" s="22" t="s">
        <v>41</v>
      </c>
      <c r="B14" s="26"/>
      <c r="C14" s="26"/>
      <c r="D14" s="27"/>
      <c r="E14" s="27">
        <v>1959.96</v>
      </c>
      <c r="F14" s="27"/>
      <c r="G14" s="26"/>
      <c r="H14" s="26"/>
      <c r="I14" s="26"/>
      <c r="J14" s="26"/>
      <c r="K14" s="26"/>
      <c r="L14" s="26"/>
      <c r="M14" s="28">
        <f t="shared" si="0"/>
        <v>1959.96</v>
      </c>
    </row>
    <row r="15" spans="1:13" ht="17.25" customHeight="1">
      <c r="A15" s="22" t="s">
        <v>40</v>
      </c>
      <c r="B15" s="26"/>
      <c r="C15" s="26"/>
      <c r="D15" s="26"/>
      <c r="E15" s="27">
        <v>519</v>
      </c>
      <c r="F15" s="27"/>
      <c r="G15" s="27"/>
      <c r="H15" s="26"/>
      <c r="I15" s="26"/>
      <c r="J15" s="26"/>
      <c r="K15" s="26"/>
      <c r="L15" s="26"/>
      <c r="M15" s="28">
        <f t="shared" si="0"/>
        <v>519</v>
      </c>
    </row>
    <row r="16" spans="1:13" ht="20.25" customHeight="1">
      <c r="A16" s="23" t="s">
        <v>44</v>
      </c>
      <c r="B16" s="29"/>
      <c r="C16" s="29"/>
      <c r="D16" s="29"/>
      <c r="E16" s="30"/>
      <c r="F16" s="29"/>
      <c r="G16" s="30"/>
      <c r="H16" s="26"/>
      <c r="I16" s="26"/>
      <c r="J16" s="26"/>
      <c r="K16" s="27">
        <v>51231.509999999995</v>
      </c>
      <c r="L16" s="26"/>
      <c r="M16" s="28">
        <f t="shared" si="0"/>
        <v>51231.509999999995</v>
      </c>
    </row>
    <row r="17" spans="1:13">
      <c r="A17" s="19" t="s">
        <v>46</v>
      </c>
      <c r="B17" s="26">
        <v>27003.390060466081</v>
      </c>
      <c r="C17" s="26">
        <v>27003.390060466081</v>
      </c>
      <c r="D17" s="26">
        <v>27003.390060466081</v>
      </c>
      <c r="E17" s="26">
        <v>27003.390060466081</v>
      </c>
      <c r="F17" s="26">
        <v>27003.390060466081</v>
      </c>
      <c r="G17" s="26">
        <v>27003.390060466081</v>
      </c>
      <c r="H17" s="26">
        <v>29473.494999999992</v>
      </c>
      <c r="I17" s="26">
        <v>29473.494999999992</v>
      </c>
      <c r="J17" s="26">
        <v>29473.494999999992</v>
      </c>
      <c r="K17" s="26">
        <v>29473.494999999992</v>
      </c>
      <c r="L17" s="26">
        <v>58946.989999999983</v>
      </c>
      <c r="M17" s="25">
        <f>SUM(B17:L17)</f>
        <v>338861.31036279642</v>
      </c>
    </row>
    <row r="18" spans="1:13" ht="45">
      <c r="A18" s="19" t="s">
        <v>47</v>
      </c>
      <c r="B18" s="26">
        <v>9991.0919999999987</v>
      </c>
      <c r="C18" s="26">
        <v>0</v>
      </c>
      <c r="D18" s="26">
        <v>0</v>
      </c>
      <c r="E18" s="26">
        <v>0</v>
      </c>
      <c r="F18" s="26">
        <v>10662.395999999999</v>
      </c>
      <c r="G18" s="26">
        <v>0</v>
      </c>
      <c r="H18" s="26">
        <v>0</v>
      </c>
      <c r="I18" s="26">
        <v>8954.4120000000003</v>
      </c>
      <c r="J18" s="26">
        <v>0</v>
      </c>
      <c r="K18" s="26">
        <v>1087.32</v>
      </c>
      <c r="L18" s="26">
        <v>501.02399999999994</v>
      </c>
      <c r="M18" s="25">
        <f>SUM(B18:L18)</f>
        <v>31196.243999999999</v>
      </c>
    </row>
    <row r="19" spans="1:13">
      <c r="A19" s="24" t="s">
        <v>33</v>
      </c>
      <c r="B19" s="25">
        <f>B9+B10+B11+B12+B13+B17+B18</f>
        <v>87764.282060466096</v>
      </c>
      <c r="C19" s="25">
        <f t="shared" ref="C19:L19" si="2">C9+C10+C11+C12+C13+C17+C18</f>
        <v>74746.500060466089</v>
      </c>
      <c r="D19" s="25">
        <f t="shared" si="2"/>
        <v>74320.330060466076</v>
      </c>
      <c r="E19" s="25">
        <f t="shared" si="2"/>
        <v>77939.760060466084</v>
      </c>
      <c r="F19" s="25">
        <f t="shared" si="2"/>
        <v>89959.97606046607</v>
      </c>
      <c r="G19" s="25">
        <f t="shared" si="2"/>
        <v>81309.420060466073</v>
      </c>
      <c r="H19" s="25">
        <f t="shared" si="2"/>
        <v>63075.184999999998</v>
      </c>
      <c r="I19" s="25">
        <f t="shared" si="2"/>
        <v>69481.996999999988</v>
      </c>
      <c r="J19" s="25">
        <f t="shared" si="2"/>
        <v>90489.235000000001</v>
      </c>
      <c r="K19" s="25">
        <f t="shared" si="2"/>
        <v>116577.925</v>
      </c>
      <c r="L19" s="25">
        <f t="shared" si="2"/>
        <v>169733.54399999999</v>
      </c>
      <c r="M19" s="25">
        <f>SUM(B19:L19)</f>
        <v>995398.15436279646</v>
      </c>
    </row>
    <row r="20" spans="1:13">
      <c r="A20" s="12"/>
      <c r="C20" s="17"/>
      <c r="D20" s="17"/>
      <c r="E20" s="17"/>
      <c r="F20" s="17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