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867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K19" i="2"/>
  <c r="J19" i="2"/>
  <c r="I19" i="2"/>
  <c r="H19" i="2"/>
  <c r="G19" i="2"/>
  <c r="F19" i="2"/>
  <c r="E19" i="2"/>
  <c r="D19" i="2"/>
  <c r="C19" i="2"/>
  <c r="B19" i="2"/>
  <c r="M19" i="2" s="1"/>
  <c r="C47" i="1" s="1"/>
  <c r="E47" i="1" s="1"/>
  <c r="M18" i="2"/>
  <c r="M17" i="2"/>
  <c r="M16" i="2"/>
  <c r="M15" i="2"/>
  <c r="M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M11" i="2"/>
  <c r="M10" i="2"/>
  <c r="M9" i="2"/>
  <c r="B47" i="1"/>
  <c r="C40" i="1"/>
  <c r="B40" i="1"/>
</calcChain>
</file>

<file path=xl/sharedStrings.xml><?xml version="1.0" encoding="utf-8"?>
<sst xmlns="http://schemas.openxmlformats.org/spreadsheetml/2006/main" count="63" uniqueCount="62">
  <si>
    <t xml:space="preserve">   ООО «Жилищное управление ЖБК-1»</t>
  </si>
  <si>
    <t>Отчет управляющей организации о выполнении условий договора управления многоквартирным домом по адресу: г. Белгород, ул. Семашко 38.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</si>
  <si>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</si>
  <si>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</si>
  <si>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</si>
  <si>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Семашко 38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</si>
  <si>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</si>
  <si>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</si>
  <si>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</si>
  <si>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</si>
  <si>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</si>
  <si>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</si>
  <si>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</si>
  <si>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</si>
  <si>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</si>
  <si>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</si>
  <si>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</si>
  <si>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</si>
  <si>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</si>
  <si>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</si>
  <si>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</si>
  <si>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</si>
  <si>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Начислено </t>
  </si>
  <si>
    <t xml:space="preserve">Оплачено </t>
  </si>
  <si>
    <t xml:space="preserve">Содержание помещений </t>
  </si>
  <si>
    <t>Электроэнергия на ОДН</t>
  </si>
  <si>
    <t xml:space="preserve">Аренда имущества 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</si>
  <si>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</si>
  <si>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</si>
  <si>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</si>
  <si>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</si>
  <si>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</si>
  <si>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</si>
  <si>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</si>
  <si>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</si>
  <si>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</si>
  <si>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</si>
  <si>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</si>
  <si>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</si>
  <si>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</si>
  <si>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</si>
  <si>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</si>
  <si>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</si>
  <si>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</si>
  <si>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</si>
  <si>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</si>
  <si>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</si>
  <si>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</si>
  <si>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</si>
  <si>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</si>
  <si>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ноябрь-декабрь</t>
  </si>
  <si>
    <t>1.  Содержание помещений общего пользования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</si>
  <si>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</si>
  <si>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</si>
  <si>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</si>
  <si>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</si>
  <si>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 фасадной краской</t>
  </si>
  <si>
    <t>Окраска деревьев</t>
  </si>
  <si>
    <t>Ремонт ступеней</t>
  </si>
  <si>
    <t>6. Услуга управления</t>
  </si>
  <si>
    <t>7. Оплачено ресурсоснабжающим организациям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</si>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</sst>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4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7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/>
    <xf numFmtId="0" fontId="1" fillId="0" borderId="0" xfId="0" applyFont="1" applyAlignment="1">
      <alignment horizontal="left" vertical="center" indent="15"/>
    </xf>
    <xf numFmtId="0" fontId="11" fillId="0" borderId="0" xfId="0" applyFont="1" applyAlignment="1">
      <alignment vertical="center" wrapText="1"/>
    </xf>
    <xf numFmtId="0" fontId="0" fillId="0" borderId="0" xfId="0" applyAlignment="1"/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2" fillId="2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/>
    <xf numFmtId="0" fontId="1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85" zoomScaleNormal="85" workbookViewId="0">
      <selection activeCell="C53" sqref="C53"/>
    </sheetView>
  </sheetViews>
  <sheetFormatPr defaultColWidth="8.7109375" defaultRowHeight="15"/>
  <cols>
    <col min="1" max="1" width="27.5703125" customWidth="1"/>
    <col min="2" max="2" width="23.7109375" customWidth="1"/>
    <col min="3" max="3" width="49.71093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8" t="s">
        <v>0</v>
      </c>
      <c r="B1" s="58"/>
      <c r="C1" s="58"/>
      <c r="D1" s="58"/>
      <c r="E1" s="12"/>
      <c r="F1" s="12"/>
      <c r="G1" s="12"/>
      <c r="H1" s="12"/>
      <c r="I1" s="12"/>
    </row>
    <row r="4" spans="1:9" ht="15" customHeight="1">
      <c r="A4" s="42" t="s">
        <v>1</v>
      </c>
      <c r="B4" s="42"/>
      <c r="C4" s="42"/>
      <c r="D4" s="42"/>
      <c r="E4" s="13"/>
      <c r="F4" s="13"/>
      <c r="G4" s="13"/>
      <c r="H4" s="13"/>
      <c r="I4" s="13"/>
    </row>
    <row r="5" spans="1:9" ht="15" customHeight="1">
      <c r="A5" s="42"/>
      <c r="B5" s="42"/>
      <c r="C5" s="42"/>
      <c r="D5" s="42"/>
      <c r="E5" s="13"/>
      <c r="F5" s="13"/>
      <c r="G5" s="13"/>
      <c r="H5" s="13"/>
      <c r="I5" s="13"/>
    </row>
    <row r="8" spans="1:9" ht="15.75">
      <c r="B8" s="53" t="s">
        <v>2</v>
      </c>
      <c r="C8" s="53"/>
      <c r="D8" s="14"/>
      <c r="E8" s="14"/>
      <c r="F8" s="14"/>
      <c r="G8" s="15"/>
    </row>
    <row r="9" spans="1:9" ht="15.75" customHeight="1">
      <c r="A9" s="16"/>
      <c r="B9" s="43" t="s">
        <v>3</v>
      </c>
      <c r="C9" s="43"/>
      <c r="D9" s="17"/>
      <c r="E9" s="17"/>
      <c r="F9" s="17"/>
      <c r="G9" s="17"/>
      <c r="H9" s="18"/>
    </row>
    <row r="11" spans="1:9">
      <c r="A11" s="54" t="s">
        <v>4</v>
      </c>
      <c r="B11" s="55"/>
      <c r="C11" s="19" t="s">
        <v>5</v>
      </c>
    </row>
    <row r="12" spans="1:9">
      <c r="A12" s="54" t="s">
        <v>6</v>
      </c>
      <c r="B12" s="55"/>
      <c r="C12" s="20">
        <v>2005</v>
      </c>
    </row>
    <row r="13" spans="1:9">
      <c r="A13" s="54" t="s">
        <v>7</v>
      </c>
      <c r="B13" s="55"/>
      <c r="C13" s="21">
        <v>0.08</v>
      </c>
    </row>
    <row r="14" spans="1:9">
      <c r="A14" s="54" t="s">
        <v>8</v>
      </c>
      <c r="B14" s="55"/>
      <c r="C14" s="22">
        <v>8292.5</v>
      </c>
    </row>
    <row r="15" spans="1:9">
      <c r="A15" s="54" t="s">
        <v>9</v>
      </c>
      <c r="B15" s="55"/>
      <c r="C15" s="22">
        <v>6472.4</v>
      </c>
    </row>
    <row r="16" spans="1:9">
      <c r="A16" s="56" t="s">
        <v>10</v>
      </c>
      <c r="B16" s="57"/>
      <c r="C16" s="22">
        <v>61.1</v>
      </c>
    </row>
    <row r="19" spans="1:4" ht="15.75">
      <c r="A19" s="53" t="s">
        <v>11</v>
      </c>
      <c r="B19" s="53"/>
      <c r="C19" s="53"/>
      <c r="D19" s="53"/>
    </row>
    <row r="20" spans="1:4" ht="15" customHeight="1">
      <c r="A20" s="43" t="s">
        <v>12</v>
      </c>
      <c r="B20" s="43"/>
      <c r="C20" s="43"/>
      <c r="D20" s="43"/>
    </row>
    <row r="21" spans="1:4" ht="15" customHeight="1">
      <c r="A21" s="43"/>
      <c r="B21" s="43"/>
      <c r="C21" s="43"/>
      <c r="D21" s="43"/>
    </row>
    <row r="22" spans="1:4" ht="15" customHeight="1">
      <c r="A22" s="43"/>
      <c r="B22" s="43"/>
      <c r="C22" s="43"/>
      <c r="D22" s="43"/>
    </row>
    <row r="24" spans="1:4" ht="15" customHeight="1">
      <c r="A24" s="44" t="s">
        <v>13</v>
      </c>
      <c r="B24" s="45"/>
      <c r="C24" s="45"/>
      <c r="D24" s="46"/>
    </row>
    <row r="25" spans="1:4">
      <c r="A25" s="47"/>
      <c r="B25" s="48"/>
      <c r="C25" s="48"/>
      <c r="D25" s="49"/>
    </row>
    <row r="26" spans="1:4" ht="30">
      <c r="A26" s="23" t="s">
        <v>14</v>
      </c>
      <c r="B26" s="50" t="s">
        <v>15</v>
      </c>
      <c r="C26" s="50"/>
      <c r="D26" s="24" t="s">
        <v>16</v>
      </c>
    </row>
    <row r="27" spans="1:4">
      <c r="A27" s="25" t="s">
        <v>17</v>
      </c>
      <c r="B27" s="51" t="s">
        <v>18</v>
      </c>
      <c r="C27" s="51"/>
      <c r="D27" s="20">
        <v>19.829999999999998</v>
      </c>
    </row>
    <row r="28" spans="1:4">
      <c r="A28" s="25" t="s">
        <v>19</v>
      </c>
      <c r="B28" s="51" t="s">
        <v>18</v>
      </c>
      <c r="C28" s="51"/>
      <c r="D28" s="20">
        <v>21.22</v>
      </c>
    </row>
    <row r="31" spans="1:4" ht="15.75">
      <c r="A31" s="52" t="s">
        <v>20</v>
      </c>
      <c r="B31" s="52"/>
      <c r="C31" s="52"/>
    </row>
    <row r="32" spans="1:4" ht="15.75">
      <c r="A32" s="41" t="s">
        <v>21</v>
      </c>
      <c r="B32" s="41"/>
      <c r="C32" s="41"/>
      <c r="D32" s="14"/>
    </row>
    <row r="33" spans="1:5" ht="15" customHeight="1">
      <c r="A33" s="41"/>
      <c r="B33" s="41"/>
      <c r="C33" s="41"/>
      <c r="D33" s="17"/>
    </row>
    <row r="34" spans="1:5" ht="15" customHeight="1">
      <c r="A34" s="41"/>
      <c r="B34" s="41"/>
      <c r="C34" s="41"/>
      <c r="D34" s="17"/>
    </row>
    <row r="35" spans="1:5" ht="15" customHeight="1">
      <c r="A35" s="26"/>
      <c r="B35" s="26" t="s">
        <v>22</v>
      </c>
      <c r="C35" s="26" t="s">
        <v>23</v>
      </c>
      <c r="D35" s="27"/>
      <c r="E35" s="28"/>
    </row>
    <row r="36" spans="1:5">
      <c r="A36" s="29" t="s">
        <v>24</v>
      </c>
      <c r="B36" s="30">
        <v>1595326.28</v>
      </c>
      <c r="C36" s="30">
        <v>1571894.25</v>
      </c>
      <c r="D36" s="31"/>
      <c r="E36" s="28"/>
    </row>
    <row r="37" spans="1:5">
      <c r="A37" s="29" t="s">
        <v>25</v>
      </c>
      <c r="B37" s="30">
        <v>66381.72</v>
      </c>
      <c r="C37" s="30">
        <v>43019.94</v>
      </c>
      <c r="D37" s="32"/>
      <c r="E37" s="28"/>
    </row>
    <row r="38" spans="1:5">
      <c r="A38" s="29" t="s">
        <v>26</v>
      </c>
      <c r="B38" s="30">
        <v>12000</v>
      </c>
      <c r="C38" s="30">
        <v>7000</v>
      </c>
      <c r="D38" s="33"/>
      <c r="E38" s="28"/>
    </row>
    <row r="39" spans="1:5">
      <c r="A39" s="29" t="s">
        <v>27</v>
      </c>
      <c r="B39" s="30">
        <v>-18923.042000000001</v>
      </c>
      <c r="C39" s="30"/>
      <c r="D39" s="28"/>
      <c r="E39" s="28"/>
    </row>
    <row r="40" spans="1:5">
      <c r="A40" s="34" t="s">
        <v>28</v>
      </c>
      <c r="B40" s="30">
        <f>B36+B37+B39+B38</f>
        <v>1654784.9580000001</v>
      </c>
      <c r="C40" s="30">
        <f>C36+C37+C38</f>
        <v>1621914.19</v>
      </c>
    </row>
    <row r="44" spans="1:5" ht="15.75">
      <c r="A44" s="53" t="s">
        <v>29</v>
      </c>
      <c r="B44" s="53"/>
      <c r="C44" s="53"/>
      <c r="D44" s="53"/>
      <c r="E44" s="53"/>
    </row>
    <row r="45" spans="1:5" ht="38.25" customHeight="1">
      <c r="A45" s="36" t="s">
        <v>30</v>
      </c>
      <c r="B45" s="36"/>
      <c r="C45" s="36"/>
      <c r="D45" s="36"/>
      <c r="E45" s="36"/>
    </row>
    <row r="46" spans="1:5" ht="105">
      <c r="A46" s="35" t="s">
        <v>31</v>
      </c>
      <c r="B46" s="35" t="s">
        <v>32</v>
      </c>
      <c r="C46" s="37" t="s">
        <v>33</v>
      </c>
      <c r="D46" s="38"/>
      <c r="E46" s="35" t="s">
        <v>34</v>
      </c>
    </row>
    <row r="47" spans="1:5">
      <c r="A47" s="30">
        <v>64858</v>
      </c>
      <c r="B47" s="30">
        <f>C40</f>
        <v>1621914.19</v>
      </c>
      <c r="C47" s="39">
        <f>'Раздел 5'!M19</f>
        <v>1540733.0829266955</v>
      </c>
      <c r="D47" s="40"/>
      <c r="E47" s="30">
        <f>A47+B47-C47</f>
        <v>146039.10707330448</v>
      </c>
    </row>
  </sheetData>
  <mergeCells count="22">
    <mergeCell ref="A19:D19"/>
    <mergeCell ref="A1:D1"/>
    <mergeCell ref="B8:C8"/>
    <mergeCell ref="B9:C9"/>
    <mergeCell ref="A11:B11"/>
    <mergeCell ref="A12:B12"/>
    <mergeCell ref="A45:E45"/>
    <mergeCell ref="C46:D46"/>
    <mergeCell ref="C47:D47"/>
    <mergeCell ref="A32:C34"/>
    <mergeCell ref="A4:D5"/>
    <mergeCell ref="A20:D22"/>
    <mergeCell ref="A24:D25"/>
    <mergeCell ref="B26:C26"/>
    <mergeCell ref="B27:C27"/>
    <mergeCell ref="B28:C28"/>
    <mergeCell ref="A31:C31"/>
    <mergeCell ref="A44:E44"/>
    <mergeCell ref="A13:B13"/>
    <mergeCell ref="A14:B14"/>
    <mergeCell ref="A15:B15"/>
    <mergeCell ref="A16:B16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B9" sqref="B9:L12"/>
    </sheetView>
  </sheetViews>
  <sheetFormatPr defaultColWidth="8.85546875" defaultRowHeight="15"/>
  <cols>
    <col min="1" max="1" width="41" customWidth="1"/>
    <col min="2" max="11" width="10.7109375" customWidth="1"/>
    <col min="12" max="12" width="15.140625" customWidth="1"/>
    <col min="13" max="13" width="28.42578125" customWidth="1"/>
  </cols>
  <sheetData>
    <row r="1" spans="1:13" ht="15.75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>
      <c r="A2" s="61" t="s">
        <v>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6" spans="1:13">
      <c r="A6" s="60" t="s">
        <v>37</v>
      </c>
      <c r="B6" s="59" t="s">
        <v>38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60" t="s">
        <v>39</v>
      </c>
    </row>
    <row r="7" spans="1:13">
      <c r="A7" s="60"/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60"/>
    </row>
    <row r="8" spans="1:13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</row>
    <row r="9" spans="1:13" ht="25.5">
      <c r="A9" s="2" t="s">
        <v>51</v>
      </c>
      <c r="B9" s="3">
        <v>16480</v>
      </c>
      <c r="C9" s="3">
        <v>16480</v>
      </c>
      <c r="D9" s="3">
        <v>16480</v>
      </c>
      <c r="E9" s="3">
        <v>23784.799999999999</v>
      </c>
      <c r="F9" s="3">
        <v>16480</v>
      </c>
      <c r="G9" s="3">
        <v>16480</v>
      </c>
      <c r="H9" s="3">
        <v>16480</v>
      </c>
      <c r="I9" s="3">
        <v>16480</v>
      </c>
      <c r="J9" s="3">
        <v>16480</v>
      </c>
      <c r="K9" s="3">
        <v>25435.24</v>
      </c>
      <c r="L9" s="3">
        <v>32404</v>
      </c>
      <c r="M9" s="3">
        <f t="shared" ref="M9:M19" si="0">SUM(B9:L9)</f>
        <v>213464.03999999998</v>
      </c>
    </row>
    <row r="10" spans="1:13">
      <c r="A10" s="2" t="s">
        <v>52</v>
      </c>
      <c r="B10" s="3">
        <v>44983.92</v>
      </c>
      <c r="C10" s="3">
        <v>27177.22</v>
      </c>
      <c r="D10" s="3">
        <v>18662.32</v>
      </c>
      <c r="E10" s="3">
        <v>18065.919999999998</v>
      </c>
      <c r="F10" s="3">
        <v>17515.919999999998</v>
      </c>
      <c r="G10" s="3">
        <v>18045.919999999998</v>
      </c>
      <c r="H10" s="3">
        <v>18765.919999999998</v>
      </c>
      <c r="I10" s="3">
        <v>18545.919999999998</v>
      </c>
      <c r="J10" s="3">
        <v>18065.919999999998</v>
      </c>
      <c r="K10" s="3">
        <v>17025.919999999998</v>
      </c>
      <c r="L10" s="3">
        <v>40101.839999999997</v>
      </c>
      <c r="M10" s="3">
        <f t="shared" si="0"/>
        <v>256956.7399999999</v>
      </c>
    </row>
    <row r="11" spans="1:13" ht="25.5">
      <c r="A11" s="4" t="s">
        <v>53</v>
      </c>
      <c r="B11" s="5">
        <v>3151.6</v>
      </c>
      <c r="C11" s="5">
        <v>18526</v>
      </c>
      <c r="D11" s="5">
        <v>2800</v>
      </c>
      <c r="E11" s="5">
        <v>11764</v>
      </c>
      <c r="F11" s="5">
        <v>23217.25</v>
      </c>
      <c r="G11" s="5">
        <v>28437.4</v>
      </c>
      <c r="H11" s="5">
        <v>12100</v>
      </c>
      <c r="I11" s="5">
        <v>6536.75</v>
      </c>
      <c r="J11" s="5">
        <v>9043</v>
      </c>
      <c r="K11" s="5">
        <v>9050</v>
      </c>
      <c r="L11" s="5">
        <v>18450</v>
      </c>
      <c r="M11" s="3">
        <f t="shared" si="0"/>
        <v>143076</v>
      </c>
    </row>
    <row r="12" spans="1:13" ht="38.25">
      <c r="A12" s="2" t="s">
        <v>54</v>
      </c>
      <c r="B12" s="5">
        <v>9348.42</v>
      </c>
      <c r="C12" s="5">
        <v>11836.96</v>
      </c>
      <c r="D12" s="5">
        <v>15202.58</v>
      </c>
      <c r="E12" s="5">
        <v>12654</v>
      </c>
      <c r="F12" s="5">
        <v>13013.86</v>
      </c>
      <c r="G12" s="5">
        <v>11568.75</v>
      </c>
      <c r="H12" s="5">
        <v>9117.36</v>
      </c>
      <c r="I12" s="5">
        <v>9776.07</v>
      </c>
      <c r="J12" s="5">
        <v>41431.26</v>
      </c>
      <c r="K12" s="5">
        <v>18848.98</v>
      </c>
      <c r="L12" s="5">
        <v>35128.379999999997</v>
      </c>
      <c r="M12" s="3">
        <f t="shared" si="0"/>
        <v>187926.62000000002</v>
      </c>
    </row>
    <row r="13" spans="1:13">
      <c r="A13" s="4" t="s">
        <v>55</v>
      </c>
      <c r="B13" s="3">
        <f>SUM(B14:B16)</f>
        <v>0</v>
      </c>
      <c r="C13" s="3">
        <f t="shared" ref="C13:L13" si="1">SUM(C14:C16)</f>
        <v>0</v>
      </c>
      <c r="D13" s="3">
        <f t="shared" si="1"/>
        <v>0</v>
      </c>
      <c r="E13" s="3">
        <f t="shared" si="1"/>
        <v>9369.7199999999993</v>
      </c>
      <c r="F13" s="3">
        <f t="shared" si="1"/>
        <v>0</v>
      </c>
      <c r="G13" s="3">
        <f t="shared" si="1"/>
        <v>0</v>
      </c>
      <c r="H13" s="3">
        <f t="shared" si="1"/>
        <v>0</v>
      </c>
      <c r="I13" s="3">
        <f t="shared" si="1"/>
        <v>6210.64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0"/>
        <v>15580.36</v>
      </c>
    </row>
    <row r="14" spans="1:13">
      <c r="A14" s="6" t="s">
        <v>56</v>
      </c>
      <c r="B14" s="7"/>
      <c r="C14" s="8"/>
      <c r="D14" s="7"/>
      <c r="E14" s="8">
        <v>8850.7199999999993</v>
      </c>
      <c r="F14" s="7"/>
      <c r="G14" s="7"/>
      <c r="H14" s="7"/>
      <c r="I14" s="7"/>
      <c r="J14" s="7"/>
      <c r="K14" s="7"/>
      <c r="L14" s="7"/>
      <c r="M14" s="8">
        <f t="shared" si="0"/>
        <v>8850.7199999999993</v>
      </c>
    </row>
    <row r="15" spans="1:13">
      <c r="A15" s="6" t="s">
        <v>57</v>
      </c>
      <c r="B15" s="7"/>
      <c r="C15" s="8"/>
      <c r="D15" s="7"/>
      <c r="E15" s="8">
        <v>519</v>
      </c>
      <c r="F15" s="7"/>
      <c r="G15" s="7"/>
      <c r="H15" s="7"/>
      <c r="I15" s="7"/>
      <c r="J15" s="7"/>
      <c r="K15" s="7"/>
      <c r="L15" s="7"/>
      <c r="M15" s="8">
        <f t="shared" si="0"/>
        <v>519</v>
      </c>
    </row>
    <row r="16" spans="1:13">
      <c r="A16" s="6" t="s">
        <v>58</v>
      </c>
      <c r="B16" s="7"/>
      <c r="C16" s="8"/>
      <c r="D16" s="7"/>
      <c r="E16" s="8"/>
      <c r="F16" s="7"/>
      <c r="G16" s="7"/>
      <c r="H16" s="7"/>
      <c r="I16" s="7">
        <v>6210.64</v>
      </c>
      <c r="J16" s="7"/>
      <c r="K16" s="7"/>
      <c r="L16" s="7"/>
      <c r="M16" s="8">
        <f t="shared" si="0"/>
        <v>6210.64</v>
      </c>
    </row>
    <row r="17" spans="1:13">
      <c r="A17" s="4" t="s">
        <v>59</v>
      </c>
      <c r="B17" s="5">
        <v>52804.215821115897</v>
      </c>
      <c r="C17" s="5">
        <v>52804.215821115897</v>
      </c>
      <c r="D17" s="5">
        <v>52804.215821115897</v>
      </c>
      <c r="E17" s="5">
        <v>52804.215821115897</v>
      </c>
      <c r="F17" s="5">
        <v>52804.215821115897</v>
      </c>
      <c r="G17" s="5">
        <v>52804.215821115897</v>
      </c>
      <c r="H17" s="5">
        <v>56395.324000000001</v>
      </c>
      <c r="I17" s="5">
        <v>56395.324000000001</v>
      </c>
      <c r="J17" s="5">
        <v>56395.324000000001</v>
      </c>
      <c r="K17" s="5">
        <v>56395.324000000001</v>
      </c>
      <c r="L17" s="5">
        <v>112790.648</v>
      </c>
      <c r="M17" s="3">
        <f t="shared" si="0"/>
        <v>655197.23892669496</v>
      </c>
    </row>
    <row r="18" spans="1:13" ht="25.5">
      <c r="A18" s="4" t="s">
        <v>60</v>
      </c>
      <c r="B18" s="5">
        <v>15371.291999999999</v>
      </c>
      <c r="C18" s="5">
        <v>0</v>
      </c>
      <c r="D18" s="5">
        <v>0</v>
      </c>
      <c r="E18" s="5">
        <v>3689.7</v>
      </c>
      <c r="F18" s="5">
        <v>23284.776000000002</v>
      </c>
      <c r="G18" s="5">
        <v>0</v>
      </c>
      <c r="H18" s="5">
        <v>2009.412</v>
      </c>
      <c r="I18" s="5">
        <v>7318.0919999999996</v>
      </c>
      <c r="J18" s="5">
        <v>0</v>
      </c>
      <c r="K18" s="5">
        <v>13266.384</v>
      </c>
      <c r="L18" s="5">
        <v>3592.4279999999999</v>
      </c>
      <c r="M18" s="3">
        <f t="shared" si="0"/>
        <v>68532.084000000003</v>
      </c>
    </row>
    <row r="19" spans="1:13">
      <c r="A19" s="9" t="s">
        <v>61</v>
      </c>
      <c r="B19" s="3">
        <f>B9+B10+B11+B12+B13+B17+B18</f>
        <v>142139.4478211159</v>
      </c>
      <c r="C19" s="3">
        <f t="shared" ref="C19:L19" si="2">C9+C10+C11+C12+C13+C17+C18</f>
        <v>126824.39582111589</v>
      </c>
      <c r="D19" s="3">
        <f t="shared" si="2"/>
        <v>105949.11582111591</v>
      </c>
      <c r="E19" s="3">
        <f t="shared" si="2"/>
        <v>132132.3558211159</v>
      </c>
      <c r="F19" s="3">
        <f t="shared" si="2"/>
        <v>146316.02182111589</v>
      </c>
      <c r="G19" s="3">
        <f t="shared" si="2"/>
        <v>127336.2858211159</v>
      </c>
      <c r="H19" s="3">
        <f t="shared" si="2"/>
        <v>114868.01599999999</v>
      </c>
      <c r="I19" s="3">
        <f t="shared" si="2"/>
        <v>121262.796</v>
      </c>
      <c r="J19" s="3">
        <f t="shared" si="2"/>
        <v>141415.50399999999</v>
      </c>
      <c r="K19" s="3">
        <f t="shared" si="2"/>
        <v>140021.848</v>
      </c>
      <c r="L19" s="3">
        <f t="shared" si="2"/>
        <v>242467.29600000003</v>
      </c>
      <c r="M19" s="3">
        <f t="shared" si="0"/>
        <v>1540733.0829266955</v>
      </c>
    </row>
    <row r="20" spans="1:13">
      <c r="A20" s="10"/>
      <c r="B20" s="11"/>
      <c r="C20" s="11"/>
      <c r="D20" s="11"/>
      <c r="E20" s="11"/>
      <c r="F20" s="11"/>
      <c r="G20" s="11"/>
    </row>
  </sheetData>
  <mergeCells count="5">
    <mergeCell ref="A1:M1"/>
    <mergeCell ref="B6:L6"/>
    <mergeCell ref="A6:A7"/>
    <mergeCell ref="M6:M7"/>
    <mergeCell ref="A2:M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DA26F0A48FB54ED7B2BBFA6EE72F5E90_13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