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для работы\ОТЧЁТ на 2024\Готовые отчёты\извлечь\ЖУ\"/>
    </mc:Choice>
  </mc:AlternateContent>
  <bookViews>
    <workbookView xWindow="0" yWindow="0" windowWidth="23040" windowHeight="8670"/>
  </bookViews>
  <sheets>
    <sheet name="Раздел 1-4" sheetId="1" r:id="rId1"/>
    <sheet name="Раздел 5" sheetId="2" r:id="rId2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1" i="2" l="1"/>
  <c r="L21" i="2"/>
  <c r="K21" i="2"/>
  <c r="J21" i="2"/>
  <c r="I21" i="2"/>
  <c r="H21" i="2"/>
  <c r="G21" i="2"/>
  <c r="F21" i="2"/>
  <c r="E21" i="2"/>
  <c r="D21" i="2"/>
  <c r="C21" i="2"/>
  <c r="B21" i="2"/>
  <c r="M20" i="2"/>
  <c r="M19" i="2"/>
  <c r="M18" i="2"/>
  <c r="M17" i="2"/>
  <c r="M16" i="2"/>
  <c r="M15" i="2"/>
  <c r="M14" i="2"/>
  <c r="M13" i="2"/>
  <c r="L13" i="2"/>
  <c r="K13" i="2"/>
  <c r="J13" i="2"/>
  <c r="I13" i="2"/>
  <c r="H13" i="2"/>
  <c r="G13" i="2"/>
  <c r="F13" i="2"/>
  <c r="E13" i="2"/>
  <c r="D13" i="2"/>
  <c r="C13" i="2"/>
  <c r="B13" i="2"/>
  <c r="M12" i="2"/>
  <c r="M11" i="2"/>
  <c r="M10" i="2"/>
  <c r="M9" i="2"/>
  <c r="E44" i="1"/>
  <c r="C44" i="1"/>
  <c r="B44" i="1"/>
  <c r="C39" i="1"/>
  <c r="B39" i="1"/>
</calcChain>
</file>

<file path=xl/sharedStrings.xml><?xml version="1.0" encoding="utf-8"?>
<sst xmlns="http://schemas.openxmlformats.org/spreadsheetml/2006/main" count="65" uniqueCount="64">
  <si>
    <t xml:space="preserve">   ООО «Жилищное управление ЖБК-1»</t>
  </si>
  <si>
    <t>Отчет управляющей организации о выполнении условий договора управления многоквартирным домом по адресу: Белгородская обл., пгт. Разумное, ул. Вересковая, д. 4</t>
  </si>
  <si>
    <t>Раздел 1</t>
  </si>
  <si>
    <t>Основные характеристики многоквартирного дома</t>
  </si>
  <si>
    <t xml:space="preserve">Адрес многоквартирного дома </t>
  </si>
  <si>
    <t>Белгородская обл., пгт. Разумное, ул. Вересковая, д. 4</t>
  </si>
  <si>
    <t>Год постройки</t>
  </si>
  <si>
    <t xml:space="preserve">Степень физического износа </t>
  </si>
  <si>
    <t xml:space="preserve">Общая площадь (кв.м), в т.ч. </t>
  </si>
  <si>
    <t>жилых помещений (кв.м)</t>
  </si>
  <si>
    <t>нежилых помещений (кв.м)</t>
  </si>
  <si>
    <t>Раздел 2</t>
  </si>
  <si>
    <t>Сведения о применяемом управляющей организацией размере платы за содержание и управление МКД</t>
  </si>
  <si>
    <t>Информация о размере платы за содержание и управление жилого МКД, действующем в отчетном периоде</t>
  </si>
  <si>
    <t>Период</t>
  </si>
  <si>
    <t>Основание (договор управления с
застройщиком/
Период муниципальный размер платы/ решение общего собрания/пункт договора об индексации и др.)</t>
  </si>
  <si>
    <t>Размер платы (руб./кв.м.)</t>
  </si>
  <si>
    <t>01.01.2024-30.07.2024 гг.</t>
  </si>
  <si>
    <t xml:space="preserve">пункт 4 договора управления </t>
  </si>
  <si>
    <t>01.08.2024-31.12.2024 гг.</t>
  </si>
  <si>
    <t>Раздел 3</t>
  </si>
  <si>
    <t>Информация о начисленном и оплаченном за отчетный период размере платы за содержание помещений</t>
  </si>
  <si>
    <t xml:space="preserve">Оплачено </t>
  </si>
  <si>
    <t xml:space="preserve">Содержание помещений </t>
  </si>
  <si>
    <t>Электроэнергия на ОДН</t>
  </si>
  <si>
    <t xml:space="preserve">Перерасчёт  ОДН за 2023 год </t>
  </si>
  <si>
    <t xml:space="preserve">Итого </t>
  </si>
  <si>
    <t>Раздел 4</t>
  </si>
  <si>
    <t xml:space="preserve">Информация о расходовании денежных средств на выполнение работ (оказание услуг) по управлению многоквартирным домом, содержанию и текущему ремонту общего имущества </t>
  </si>
  <si>
    <t>Переходящие остатки денежных средств (на начало периода)</t>
  </si>
  <si>
    <t>Размер денежных средств, полученных управляющей организацией в отчетном периоде (информация из раздела 3)</t>
  </si>
  <si>
    <t>Расходы (стоимость) на выполнение работ, услуг, в отчетном году, руб. (информация из раздела 5)</t>
  </si>
  <si>
    <t>Исходящие остатки денежных средств (на конец периода)</t>
  </si>
  <si>
    <t>Раздел 5</t>
  </si>
  <si>
    <t>Информация, подтверждающая виды, объемы и стоимость выполненных и оказанных в отчетном году работ, услуг по актам приемки выполненных работ, услуг</t>
  </si>
  <si>
    <t xml:space="preserve">Виды выполненных работ, услуг согласно Перечня работ, услуг и актов приемки выполненных работ, услуг
</t>
  </si>
  <si>
    <t>месяцы отчетного года</t>
  </si>
  <si>
    <t>Итого по виду работ, услуг и всего</t>
  </si>
  <si>
    <t xml:space="preserve">январь </t>
  </si>
  <si>
    <t xml:space="preserve">февраль 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</si>
  <si>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</si>
  <si>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</si>
  <si>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</si>
  <si>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</si>
  <si>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</si>
  <si>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</si>
  <si>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</si>
  <si>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</si>
  <si>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ноябрь-декабрь</t>
  </si>
  <si>
    <t>I.  Содержание помещений общего пользования</t>
  </si>
  <si>
    <t>2. Уборка придомовой территории</t>
  </si>
  <si>
    <t>3.  Ремонт и обслуживание конструктивных элементов и внешнее благоустройство</t>
  </si>
  <si>
    <t>4.  Техническое обслуживание и ремонт внутридомового инженерного оборудования и МОП</t>
  </si>
  <si>
    <t>5.Работы не вошедшие в перечень услуг</t>
  </si>
  <si>
    <t>Замена замка  врезного</t>
  </si>
  <si>
    <t>Окраска деревьев</t>
  </si>
  <si>
    <t>Окраска краской фасадной</t>
  </si>
  <si>
    <t xml:space="preserve">Ремонт ограждения </t>
  </si>
  <si>
    <t>Ремонт пола из керамогранитных плит</t>
  </si>
  <si>
    <t>6. Услуга управления</t>
  </si>
  <si>
    <t>7. Оплачено ресурсоснабжающим организациям</t>
  </si>
  <si>
    <t xml:space="preserve">ИТОГО </t>
  </si>
  <si>
    <t xml:space="preserve">Аренда имущества </t>
  </si>
  <si>
    <t xml:space="preserve">Начислено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</si>
</sst>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#\ ##0.00_ "/>
    <numFmt numFmtId="169" formatCode="#\ ##0.00"/>
  </numFmts>
  <fonts count="16">
    <font>
      <sz val="11"/>
      <color theme="1"/>
      <name val="Calibri"/>
      <charset val="134"/>
      <scheme val="minor"/>
    </font>
    <font>
      <b/>
      <sz val="12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name val="Arial Cyr"/>
      <charset val="204"/>
    </font>
    <font>
      <b/>
      <sz val="11"/>
      <name val="Calibri"/>
      <family val="2"/>
      <charset val="204"/>
      <scheme val="minor"/>
    </font>
    <font>
      <sz val="11"/>
      <name val="Arial Cyr"/>
      <charset val="204"/>
    </font>
    <font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7"/>
      <name val="Arial Cyr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vertical="center" wrapText="1"/>
    </xf>
    <xf numFmtId="168" fontId="2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168" fontId="4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168" fontId="6" fillId="0" borderId="1" xfId="0" applyNumberFormat="1" applyFont="1" applyBorder="1" applyAlignment="1">
      <alignment horizontal="center" vertical="center" wrapText="1"/>
    </xf>
    <xf numFmtId="168" fontId="7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right" vertical="center" wrapText="1" indent="1"/>
    </xf>
    <xf numFmtId="49" fontId="9" fillId="0" borderId="0" xfId="0" applyNumberFormat="1" applyFont="1" applyBorder="1" applyAlignment="1">
      <alignment horizontal="right" vertical="center" wrapText="1"/>
    </xf>
    <xf numFmtId="168" fontId="0" fillId="0" borderId="0" xfId="0" applyNumberFormat="1"/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12" fillId="0" borderId="0" xfId="0" applyFont="1"/>
    <xf numFmtId="0" fontId="1" fillId="0" borderId="0" xfId="0" applyFont="1" applyAlignment="1">
      <alignment horizontal="left" vertical="center" indent="15"/>
    </xf>
    <xf numFmtId="0" fontId="13" fillId="0" borderId="0" xfId="0" applyFont="1" applyAlignment="1">
      <alignment vertical="center" wrapText="1"/>
    </xf>
    <xf numFmtId="0" fontId="0" fillId="0" borderId="0" xfId="0" applyAlignment="1"/>
    <xf numFmtId="0" fontId="7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9" fontId="14" fillId="2" borderId="1" xfId="0" applyNumberFormat="1" applyFont="1" applyFill="1" applyBorder="1" applyAlignment="1">
      <alignment horizontal="center" wrapText="1"/>
    </xf>
    <xf numFmtId="169" fontId="7" fillId="0" borderId="1" xfId="0" applyNumberFormat="1" applyFont="1" applyBorder="1" applyAlignment="1">
      <alignment horizontal="center"/>
    </xf>
    <xf numFmtId="0" fontId="1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7" fillId="0" borderId="1" xfId="0" applyFont="1" applyBorder="1"/>
    <xf numFmtId="0" fontId="1" fillId="0" borderId="0" xfId="0" applyFont="1" applyBorder="1" applyAlignment="1">
      <alignment vertical="center" wrapText="1"/>
    </xf>
    <xf numFmtId="0" fontId="13" fillId="0" borderId="0" xfId="0" applyFont="1" applyBorder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169" fontId="0" fillId="0" borderId="1" xfId="0" applyNumberFormat="1" applyBorder="1" applyAlignment="1">
      <alignment horizontal="center" vertical="center"/>
    </xf>
    <xf numFmtId="0" fontId="15" fillId="0" borderId="1" xfId="0" applyFont="1" applyBorder="1" applyAlignment="1">
      <alignment horizontal="left" vertical="top"/>
    </xf>
    <xf numFmtId="0" fontId="14" fillId="0" borderId="0" xfId="0" applyFont="1" applyBorder="1" applyAlignment="1">
      <alignment vertical="center" wrapText="1"/>
    </xf>
    <xf numFmtId="0" fontId="7" fillId="0" borderId="1" xfId="0" applyFont="1" applyBorder="1" applyAlignment="1">
      <alignment horizontal="left"/>
    </xf>
    <xf numFmtId="0" fontId="0" fillId="0" borderId="0" xfId="0" applyBorder="1" applyAlignment="1">
      <alignment vertical="center"/>
    </xf>
    <xf numFmtId="0" fontId="0" fillId="0" borderId="0" xfId="0" applyBorder="1" applyAlignment="1"/>
    <xf numFmtId="0" fontId="2" fillId="2" borderId="1" xfId="0" applyFont="1" applyFill="1" applyBorder="1" applyAlignment="1">
      <alignment horizontal="center" vertical="center" wrapText="1"/>
    </xf>
    <xf numFmtId="168" fontId="0" fillId="0" borderId="1" xfId="0" applyNumberForma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4" fillId="2" borderId="2" xfId="0" applyFont="1" applyFill="1" applyBorder="1" applyAlignment="1">
      <alignment horizontal="center" wrapText="1"/>
    </xf>
    <xf numFmtId="0" fontId="14" fillId="2" borderId="3" xfId="0" applyFont="1" applyFill="1" applyBorder="1" applyAlignment="1">
      <alignment horizontal="center" wrapText="1"/>
    </xf>
    <xf numFmtId="0" fontId="14" fillId="2" borderId="2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169" fontId="7" fillId="0" borderId="2" xfId="0" applyNumberFormat="1" applyFont="1" applyBorder="1" applyAlignment="1">
      <alignment horizontal="center" vertical="center"/>
    </xf>
    <xf numFmtId="169" fontId="7" fillId="0" borderId="3" xfId="0" applyNumberFormat="1" applyFont="1" applyBorder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13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tabSelected="1" topLeftCell="A10" zoomScale="85" zoomScaleNormal="85" workbookViewId="0">
      <selection activeCell="B35" sqref="B35"/>
    </sheetView>
  </sheetViews>
  <sheetFormatPr defaultColWidth="8.7109375" defaultRowHeight="15"/>
  <cols>
    <col min="1" max="1" width="27.5703125" customWidth="1"/>
    <col min="2" max="2" width="23.7109375" customWidth="1"/>
    <col min="3" max="3" width="49.42578125" customWidth="1"/>
    <col min="4" max="4" width="15.140625" customWidth="1"/>
    <col min="5" max="5" width="45.140625" customWidth="1"/>
    <col min="6" max="6" width="99.28515625" customWidth="1"/>
    <col min="7" max="7" width="91.7109375" customWidth="1"/>
    <col min="8" max="9" width="9.7109375" customWidth="1"/>
    <col min="10" max="10" width="9.5703125" customWidth="1"/>
    <col min="11" max="11" width="9.7109375" customWidth="1"/>
    <col min="12" max="12" width="8.42578125" customWidth="1"/>
    <col min="13" max="13" width="7.85546875" customWidth="1"/>
    <col min="14" max="14" width="8.7109375" customWidth="1"/>
    <col min="15" max="15" width="30.28515625" customWidth="1"/>
  </cols>
  <sheetData>
    <row r="1" spans="1:9" ht="18.75">
      <c r="A1" s="40" t="s">
        <v>0</v>
      </c>
      <c r="B1" s="40"/>
      <c r="C1" s="40"/>
      <c r="D1" s="40"/>
      <c r="E1" s="14"/>
      <c r="F1" s="14"/>
      <c r="G1" s="14"/>
      <c r="H1" s="14"/>
      <c r="I1" s="14"/>
    </row>
    <row r="4" spans="1:9" ht="15" customHeight="1">
      <c r="A4" s="55" t="s">
        <v>1</v>
      </c>
      <c r="B4" s="55"/>
      <c r="C4" s="55"/>
      <c r="D4" s="55"/>
      <c r="E4" s="15"/>
      <c r="F4" s="15"/>
      <c r="G4" s="15"/>
      <c r="H4" s="15"/>
      <c r="I4" s="15"/>
    </row>
    <row r="5" spans="1:9" ht="15" customHeight="1">
      <c r="A5" s="55"/>
      <c r="B5" s="55"/>
      <c r="C5" s="55"/>
      <c r="D5" s="55"/>
      <c r="E5" s="15"/>
      <c r="F5" s="15"/>
      <c r="G5" s="15"/>
      <c r="H5" s="15"/>
      <c r="I5" s="15"/>
    </row>
    <row r="8" spans="1:9" ht="15.75">
      <c r="B8" s="41" t="s">
        <v>2</v>
      </c>
      <c r="C8" s="41"/>
      <c r="D8" s="16"/>
      <c r="E8" s="16"/>
      <c r="F8" s="16"/>
      <c r="G8" s="17"/>
    </row>
    <row r="9" spans="1:9" ht="15.75" customHeight="1">
      <c r="A9" s="18"/>
      <c r="B9" s="42" t="s">
        <v>3</v>
      </c>
      <c r="C9" s="42"/>
      <c r="D9" s="19"/>
      <c r="E9" s="19"/>
      <c r="F9" s="19"/>
      <c r="G9" s="19"/>
      <c r="H9" s="20"/>
    </row>
    <row r="11" spans="1:9">
      <c r="A11" s="43" t="s">
        <v>4</v>
      </c>
      <c r="B11" s="44"/>
      <c r="C11" s="21" t="s">
        <v>5</v>
      </c>
    </row>
    <row r="12" spans="1:9">
      <c r="A12" s="43" t="s">
        <v>6</v>
      </c>
      <c r="B12" s="44"/>
      <c r="C12" s="22">
        <v>2015</v>
      </c>
    </row>
    <row r="13" spans="1:9">
      <c r="A13" s="43" t="s">
        <v>7</v>
      </c>
      <c r="B13" s="44"/>
      <c r="C13" s="23">
        <v>0</v>
      </c>
    </row>
    <row r="14" spans="1:9">
      <c r="A14" s="43" t="s">
        <v>8</v>
      </c>
      <c r="B14" s="44"/>
      <c r="C14" s="24">
        <v>11317.6</v>
      </c>
    </row>
    <row r="15" spans="1:9">
      <c r="A15" s="43" t="s">
        <v>9</v>
      </c>
      <c r="B15" s="44"/>
      <c r="C15" s="24">
        <v>7795.3</v>
      </c>
    </row>
    <row r="16" spans="1:9">
      <c r="A16" s="45" t="s">
        <v>10</v>
      </c>
      <c r="B16" s="46"/>
      <c r="C16" s="24">
        <v>459.6</v>
      </c>
    </row>
    <row r="19" spans="1:4" ht="15.75">
      <c r="A19" s="41" t="s">
        <v>11</v>
      </c>
      <c r="B19" s="41"/>
      <c r="C19" s="41"/>
      <c r="D19" s="41"/>
    </row>
    <row r="20" spans="1:4">
      <c r="A20" s="42" t="s">
        <v>12</v>
      </c>
      <c r="B20" s="42"/>
      <c r="C20" s="42"/>
      <c r="D20" s="42"/>
    </row>
    <row r="21" spans="1:4">
      <c r="A21" s="42"/>
      <c r="B21" s="42"/>
      <c r="C21" s="42"/>
      <c r="D21" s="42"/>
    </row>
    <row r="22" spans="1:4">
      <c r="A22" s="42"/>
      <c r="B22" s="42"/>
      <c r="C22" s="42"/>
      <c r="D22" s="42"/>
    </row>
    <row r="24" spans="1:4">
      <c r="A24" s="56" t="s">
        <v>13</v>
      </c>
      <c r="B24" s="56"/>
      <c r="C24" s="56"/>
      <c r="D24" s="56"/>
    </row>
    <row r="25" spans="1:4">
      <c r="A25" s="56"/>
      <c r="B25" s="56"/>
      <c r="C25" s="56"/>
      <c r="D25" s="56"/>
    </row>
    <row r="26" spans="1:4" ht="30">
      <c r="A26" s="25" t="s">
        <v>14</v>
      </c>
      <c r="B26" s="47" t="s">
        <v>15</v>
      </c>
      <c r="C26" s="47"/>
      <c r="D26" s="26" t="s">
        <v>16</v>
      </c>
    </row>
    <row r="27" spans="1:4">
      <c r="A27" s="27" t="s">
        <v>17</v>
      </c>
      <c r="B27" s="48" t="s">
        <v>18</v>
      </c>
      <c r="C27" s="48"/>
      <c r="D27" s="22">
        <v>19.149999999999999</v>
      </c>
    </row>
    <row r="28" spans="1:4">
      <c r="A28" s="27" t="s">
        <v>19</v>
      </c>
      <c r="B28" s="48" t="s">
        <v>18</v>
      </c>
      <c r="C28" s="48"/>
      <c r="D28" s="22">
        <v>20.49</v>
      </c>
    </row>
    <row r="30" spans="1:4" ht="15.75">
      <c r="A30" s="49" t="s">
        <v>20</v>
      </c>
      <c r="B30" s="49"/>
      <c r="C30" s="49"/>
    </row>
    <row r="31" spans="1:4" ht="15.75">
      <c r="A31" s="57" t="s">
        <v>21</v>
      </c>
      <c r="B31" s="57"/>
      <c r="C31" s="57"/>
      <c r="D31" s="28"/>
    </row>
    <row r="32" spans="1:4" ht="15.75">
      <c r="A32" s="57"/>
      <c r="B32" s="57"/>
      <c r="C32" s="57"/>
      <c r="D32" s="29"/>
    </row>
    <row r="33" spans="1:5" ht="15.75">
      <c r="A33" s="57"/>
      <c r="B33" s="57"/>
      <c r="C33" s="57"/>
      <c r="D33" s="29"/>
    </row>
    <row r="34" spans="1:5" ht="15.75">
      <c r="A34" s="30"/>
      <c r="B34" s="30" t="s">
        <v>63</v>
      </c>
      <c r="C34" s="30" t="s">
        <v>22</v>
      </c>
      <c r="D34" s="29"/>
    </row>
    <row r="35" spans="1:5" ht="15.75">
      <c r="A35" s="31" t="s">
        <v>23</v>
      </c>
      <c r="B35" s="32">
        <v>1923663.11</v>
      </c>
      <c r="C35" s="32">
        <v>1882793.88</v>
      </c>
      <c r="D35" s="29"/>
    </row>
    <row r="36" spans="1:5" ht="15.75">
      <c r="A36" s="31" t="s">
        <v>24</v>
      </c>
      <c r="B36" s="32">
        <v>128837.88</v>
      </c>
      <c r="C36" s="32">
        <v>150027.43</v>
      </c>
      <c r="D36" s="29"/>
    </row>
    <row r="37" spans="1:5" ht="15.75">
      <c r="A37" s="31" t="s">
        <v>62</v>
      </c>
      <c r="B37" s="32">
        <v>12000</v>
      </c>
      <c r="C37" s="32">
        <v>9383.7883959044393</v>
      </c>
      <c r="D37" s="29"/>
    </row>
    <row r="38" spans="1:5">
      <c r="A38" s="33" t="s">
        <v>25</v>
      </c>
      <c r="B38" s="32">
        <v>29618.205999999998</v>
      </c>
      <c r="C38" s="32"/>
      <c r="D38" s="34"/>
    </row>
    <row r="39" spans="1:5">
      <c r="A39" s="35" t="s">
        <v>26</v>
      </c>
      <c r="B39" s="32">
        <f>B35+B36+B38+B37</f>
        <v>2094119.196</v>
      </c>
      <c r="C39" s="32">
        <f>C35+C36+C37</f>
        <v>2042205.0983959001</v>
      </c>
      <c r="D39" s="36"/>
    </row>
    <row r="40" spans="1:5">
      <c r="A40" s="37"/>
      <c r="B40" s="37"/>
      <c r="C40" s="37"/>
      <c r="D40" s="37"/>
    </row>
    <row r="41" spans="1:5" ht="15.75">
      <c r="A41" s="41" t="s">
        <v>27</v>
      </c>
      <c r="B41" s="41"/>
      <c r="C41" s="41"/>
      <c r="D41" s="41"/>
      <c r="E41" s="41"/>
    </row>
    <row r="42" spans="1:5" ht="15.75">
      <c r="A42" s="50" t="s">
        <v>28</v>
      </c>
      <c r="B42" s="50"/>
      <c r="C42" s="50"/>
      <c r="D42" s="50"/>
      <c r="E42" s="50"/>
    </row>
    <row r="43" spans="1:5" ht="105">
      <c r="A43" s="38" t="s">
        <v>29</v>
      </c>
      <c r="B43" s="38" t="s">
        <v>30</v>
      </c>
      <c r="C43" s="51" t="s">
        <v>31</v>
      </c>
      <c r="D43" s="52"/>
      <c r="E43" s="38" t="s">
        <v>32</v>
      </c>
    </row>
    <row r="44" spans="1:5">
      <c r="A44" s="39">
        <v>124984.43</v>
      </c>
      <c r="B44" s="32">
        <f>C39</f>
        <v>2042205.0983959001</v>
      </c>
      <c r="C44" s="53">
        <f>'Раздел 5'!M21</f>
        <v>1917166.71425022</v>
      </c>
      <c r="D44" s="54"/>
      <c r="E44" s="32">
        <f>A44+B44-C44</f>
        <v>250022.81414567801</v>
      </c>
    </row>
  </sheetData>
  <mergeCells count="22">
    <mergeCell ref="A42:E42"/>
    <mergeCell ref="C43:D43"/>
    <mergeCell ref="C44:D44"/>
    <mergeCell ref="A4:D5"/>
    <mergeCell ref="A20:D22"/>
    <mergeCell ref="A24:D25"/>
    <mergeCell ref="A31:C33"/>
    <mergeCell ref="B26:C26"/>
    <mergeCell ref="B27:C27"/>
    <mergeCell ref="B28:C28"/>
    <mergeCell ref="A30:C30"/>
    <mergeCell ref="A41:E41"/>
    <mergeCell ref="A13:B13"/>
    <mergeCell ref="A14:B14"/>
    <mergeCell ref="A15:B15"/>
    <mergeCell ref="A16:B16"/>
    <mergeCell ref="A19:D19"/>
    <mergeCell ref="A1:D1"/>
    <mergeCell ref="B8:C8"/>
    <mergeCell ref="B9:C9"/>
    <mergeCell ref="A11:B11"/>
    <mergeCell ref="A12:B12"/>
  </mergeCells>
  <pageMargins left="0.25" right="0.25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"/>
  <sheetViews>
    <sheetView topLeftCell="A16" workbookViewId="0">
      <selection sqref="A1:M1"/>
    </sheetView>
  </sheetViews>
  <sheetFormatPr defaultColWidth="8.85546875" defaultRowHeight="15"/>
  <cols>
    <col min="1" max="1" width="27" customWidth="1"/>
    <col min="2" max="2" width="12.7109375" customWidth="1"/>
    <col min="3" max="3" width="10.5703125" customWidth="1"/>
    <col min="4" max="4" width="13" customWidth="1"/>
    <col min="5" max="5" width="11.28515625" customWidth="1"/>
    <col min="6" max="6" width="11" customWidth="1"/>
    <col min="7" max="8" width="10.85546875" customWidth="1"/>
    <col min="9" max="9" width="11.140625" customWidth="1"/>
    <col min="10" max="10" width="13.5703125" customWidth="1"/>
    <col min="11" max="12" width="10.42578125" customWidth="1"/>
    <col min="13" max="13" width="11.28515625" customWidth="1"/>
  </cols>
  <sheetData>
    <row r="1" spans="1:13" ht="15.75">
      <c r="A1" s="41" t="s">
        <v>33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</row>
    <row r="2" spans="1:13">
      <c r="A2" s="60" t="s">
        <v>34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</row>
    <row r="3" spans="1:13">
      <c r="A3" s="60"/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</row>
    <row r="4" spans="1:13">
      <c r="A4" s="60"/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</row>
    <row r="6" spans="1:13">
      <c r="A6" s="59" t="s">
        <v>35</v>
      </c>
      <c r="B6" s="58" t="s">
        <v>36</v>
      </c>
      <c r="C6" s="58"/>
      <c r="D6" s="58"/>
      <c r="E6" s="58"/>
      <c r="F6" s="58"/>
      <c r="G6" s="58"/>
      <c r="H6" s="58"/>
      <c r="I6" s="58"/>
      <c r="J6" s="58"/>
      <c r="K6" s="58"/>
      <c r="L6" s="58"/>
      <c r="M6" s="59" t="s">
        <v>37</v>
      </c>
    </row>
    <row r="7" spans="1:13">
      <c r="A7" s="59"/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59"/>
    </row>
    <row r="8" spans="1:13">
      <c r="A8" s="1">
        <v>1</v>
      </c>
      <c r="B8" s="1">
        <v>2</v>
      </c>
      <c r="C8" s="1">
        <v>3</v>
      </c>
      <c r="D8" s="1">
        <v>4</v>
      </c>
      <c r="E8" s="1">
        <v>5</v>
      </c>
      <c r="F8" s="1">
        <v>6</v>
      </c>
      <c r="G8" s="1">
        <v>7</v>
      </c>
      <c r="H8" s="1">
        <v>8</v>
      </c>
      <c r="I8" s="1">
        <v>9</v>
      </c>
      <c r="J8" s="1">
        <v>10</v>
      </c>
      <c r="K8" s="1">
        <v>11</v>
      </c>
      <c r="L8" s="1">
        <v>12</v>
      </c>
      <c r="M8" s="1">
        <v>13</v>
      </c>
    </row>
    <row r="9" spans="1:13" ht="45">
      <c r="A9" s="2" t="s">
        <v>49</v>
      </c>
      <c r="B9" s="3">
        <v>23505</v>
      </c>
      <c r="C9" s="3">
        <v>23505</v>
      </c>
      <c r="D9" s="3">
        <v>23805</v>
      </c>
      <c r="E9" s="3">
        <v>33147</v>
      </c>
      <c r="F9" s="3">
        <v>23505</v>
      </c>
      <c r="G9" s="3">
        <v>23505</v>
      </c>
      <c r="H9" s="3">
        <v>23505</v>
      </c>
      <c r="I9" s="3">
        <v>23505</v>
      </c>
      <c r="J9" s="3">
        <v>23505</v>
      </c>
      <c r="K9" s="3">
        <v>34786.9</v>
      </c>
      <c r="L9" s="3">
        <v>56790</v>
      </c>
      <c r="M9" s="3">
        <f>SUM(B9:L9)</f>
        <v>313063.90000000002</v>
      </c>
    </row>
    <row r="10" spans="1:13" ht="30">
      <c r="A10" s="2" t="s">
        <v>50</v>
      </c>
      <c r="B10" s="3">
        <v>52334.5</v>
      </c>
      <c r="C10" s="3">
        <v>32100.5</v>
      </c>
      <c r="D10" s="3">
        <v>17132.5</v>
      </c>
      <c r="E10" s="3">
        <v>15901.5</v>
      </c>
      <c r="F10" s="3">
        <v>19301.5</v>
      </c>
      <c r="G10" s="3">
        <v>20346.5</v>
      </c>
      <c r="H10" s="3">
        <v>19701.57</v>
      </c>
      <c r="I10" s="3">
        <v>20571.57</v>
      </c>
      <c r="J10" s="3">
        <v>18741.57</v>
      </c>
      <c r="K10" s="3">
        <v>17121.57</v>
      </c>
      <c r="L10" s="3">
        <v>39646.14</v>
      </c>
      <c r="M10" s="3">
        <f t="shared" ref="M10:M21" si="0">SUM(B10:L10)</f>
        <v>272899.42</v>
      </c>
    </row>
    <row r="11" spans="1:13" ht="75">
      <c r="A11" s="4" t="s">
        <v>51</v>
      </c>
      <c r="B11" s="5">
        <v>750</v>
      </c>
      <c r="C11" s="5">
        <v>0</v>
      </c>
      <c r="D11" s="5">
        <v>8926.2000000000007</v>
      </c>
      <c r="E11" s="5">
        <v>13973.75</v>
      </c>
      <c r="F11" s="5">
        <v>4450</v>
      </c>
      <c r="G11" s="5">
        <v>15007.35</v>
      </c>
      <c r="H11" s="5">
        <v>3550</v>
      </c>
      <c r="I11" s="5">
        <v>7200</v>
      </c>
      <c r="J11" s="5">
        <v>3550</v>
      </c>
      <c r="K11" s="5">
        <v>15668</v>
      </c>
      <c r="L11" s="5">
        <v>1750</v>
      </c>
      <c r="M11" s="3">
        <f t="shared" si="0"/>
        <v>74825.3</v>
      </c>
    </row>
    <row r="12" spans="1:13" ht="75">
      <c r="A12" s="6" t="s">
        <v>52</v>
      </c>
      <c r="B12" s="5">
        <v>19485.63</v>
      </c>
      <c r="C12" s="5">
        <v>11603.01</v>
      </c>
      <c r="D12" s="5">
        <v>19410.78</v>
      </c>
      <c r="E12" s="5">
        <v>16823.439999999999</v>
      </c>
      <c r="F12" s="5">
        <v>28024.5</v>
      </c>
      <c r="G12" s="5">
        <v>22512.33</v>
      </c>
      <c r="H12" s="5">
        <v>13178.12</v>
      </c>
      <c r="I12" s="5">
        <v>17695.2</v>
      </c>
      <c r="J12" s="5">
        <v>78451.12</v>
      </c>
      <c r="K12" s="5">
        <v>45025.52</v>
      </c>
      <c r="L12" s="5">
        <v>111042.71</v>
      </c>
      <c r="M12" s="3">
        <f t="shared" si="0"/>
        <v>383252.36</v>
      </c>
    </row>
    <row r="13" spans="1:13" ht="29.25" customHeight="1">
      <c r="A13" s="4" t="s">
        <v>53</v>
      </c>
      <c r="B13" s="5">
        <f>SUM(B14:B18)</f>
        <v>0</v>
      </c>
      <c r="C13" s="5">
        <f t="shared" ref="C13:L13" si="1">SUM(C14:C18)</f>
        <v>3612</v>
      </c>
      <c r="D13" s="5">
        <f t="shared" si="1"/>
        <v>0</v>
      </c>
      <c r="E13" s="5">
        <f t="shared" si="1"/>
        <v>9869</v>
      </c>
      <c r="F13" s="5">
        <f t="shared" si="1"/>
        <v>0</v>
      </c>
      <c r="G13" s="5">
        <f t="shared" si="1"/>
        <v>0</v>
      </c>
      <c r="H13" s="5">
        <f t="shared" si="1"/>
        <v>36568.019999999997</v>
      </c>
      <c r="I13" s="5">
        <f t="shared" si="1"/>
        <v>0</v>
      </c>
      <c r="J13" s="5">
        <f t="shared" si="1"/>
        <v>0</v>
      </c>
      <c r="K13" s="5">
        <f t="shared" si="1"/>
        <v>0</v>
      </c>
      <c r="L13" s="5">
        <f t="shared" si="1"/>
        <v>0</v>
      </c>
      <c r="M13" s="3">
        <f t="shared" si="0"/>
        <v>50049.02</v>
      </c>
    </row>
    <row r="14" spans="1:13" ht="22.5" customHeight="1">
      <c r="A14" s="7" t="s">
        <v>54</v>
      </c>
      <c r="B14" s="8"/>
      <c r="C14" s="9">
        <v>3612</v>
      </c>
      <c r="D14" s="8"/>
      <c r="E14" s="9"/>
      <c r="F14" s="8"/>
      <c r="G14" s="8"/>
      <c r="H14" s="8"/>
      <c r="I14" s="8"/>
      <c r="J14" s="8"/>
      <c r="K14" s="8"/>
      <c r="L14" s="8"/>
      <c r="M14" s="9">
        <f t="shared" si="0"/>
        <v>3612</v>
      </c>
    </row>
    <row r="15" spans="1:13" ht="18" customHeight="1">
      <c r="A15" s="7" t="s">
        <v>55</v>
      </c>
      <c r="B15" s="8"/>
      <c r="C15" s="8"/>
      <c r="D15" s="8"/>
      <c r="E15" s="8">
        <v>1018.5</v>
      </c>
      <c r="F15" s="8"/>
      <c r="G15" s="8"/>
      <c r="H15" s="8"/>
      <c r="I15" s="8"/>
      <c r="J15" s="8"/>
      <c r="K15" s="8"/>
      <c r="L15" s="8"/>
      <c r="M15" s="9">
        <f t="shared" si="0"/>
        <v>1018.5</v>
      </c>
    </row>
    <row r="16" spans="1:13" ht="16.5" customHeight="1">
      <c r="A16" s="7" t="s">
        <v>56</v>
      </c>
      <c r="B16" s="8"/>
      <c r="C16" s="8"/>
      <c r="D16" s="8"/>
      <c r="E16" s="8">
        <v>8850.5</v>
      </c>
      <c r="F16" s="8"/>
      <c r="G16" s="8"/>
      <c r="H16" s="8"/>
      <c r="I16" s="8"/>
      <c r="J16" s="8"/>
      <c r="K16" s="8"/>
      <c r="L16" s="8"/>
      <c r="M16" s="9">
        <f t="shared" si="0"/>
        <v>8850.5</v>
      </c>
    </row>
    <row r="17" spans="1:13">
      <c r="A17" s="7" t="s">
        <v>57</v>
      </c>
      <c r="B17" s="8"/>
      <c r="C17" s="8"/>
      <c r="D17" s="8"/>
      <c r="E17" s="8"/>
      <c r="F17" s="8"/>
      <c r="G17" s="8"/>
      <c r="H17" s="8">
        <v>28880</v>
      </c>
      <c r="I17" s="8"/>
      <c r="J17" s="8"/>
      <c r="K17" s="8"/>
      <c r="L17" s="8"/>
      <c r="M17" s="9">
        <f t="shared" si="0"/>
        <v>28880</v>
      </c>
    </row>
    <row r="18" spans="1:13" ht="33.950000000000003" customHeight="1">
      <c r="A18" s="7" t="s">
        <v>58</v>
      </c>
      <c r="B18" s="8"/>
      <c r="C18" s="8"/>
      <c r="D18" s="8"/>
      <c r="E18" s="8"/>
      <c r="F18" s="8"/>
      <c r="G18" s="8"/>
      <c r="H18" s="8">
        <v>7688.02</v>
      </c>
      <c r="I18" s="8"/>
      <c r="J18" s="8"/>
      <c r="K18" s="8"/>
      <c r="L18" s="8"/>
      <c r="M18" s="9">
        <f t="shared" si="0"/>
        <v>7688.02</v>
      </c>
    </row>
    <row r="19" spans="1:13">
      <c r="A19" s="10" t="s">
        <v>59</v>
      </c>
      <c r="B19" s="5">
        <v>59944.3073750369</v>
      </c>
      <c r="C19" s="5">
        <v>59944.3073750369</v>
      </c>
      <c r="D19" s="5">
        <v>59944.3073750369</v>
      </c>
      <c r="E19" s="5">
        <v>59944.3073750369</v>
      </c>
      <c r="F19" s="5">
        <v>59944.3073750369</v>
      </c>
      <c r="G19" s="5">
        <v>59944.3073750369</v>
      </c>
      <c r="H19" s="5">
        <v>64140.572999999997</v>
      </c>
      <c r="I19" s="5">
        <v>64140.572999999997</v>
      </c>
      <c r="J19" s="5">
        <v>64140.572999999997</v>
      </c>
      <c r="K19" s="5">
        <v>64140.572999999997</v>
      </c>
      <c r="L19" s="5">
        <v>128281.14599999999</v>
      </c>
      <c r="M19" s="5">
        <f t="shared" si="0"/>
        <v>744509.282250221</v>
      </c>
    </row>
    <row r="20" spans="1:13" ht="45">
      <c r="A20" s="10" t="s">
        <v>60</v>
      </c>
      <c r="B20" s="5">
        <v>7051.0919999999996</v>
      </c>
      <c r="C20" s="5">
        <v>24686.184000000001</v>
      </c>
      <c r="D20" s="5">
        <v>0</v>
      </c>
      <c r="E20" s="5">
        <v>0</v>
      </c>
      <c r="F20" s="5">
        <v>18090.78</v>
      </c>
      <c r="G20" s="5">
        <v>0</v>
      </c>
      <c r="H20" s="5">
        <v>0</v>
      </c>
      <c r="I20" s="5">
        <v>17930.135999999999</v>
      </c>
      <c r="J20" s="5">
        <v>0</v>
      </c>
      <c r="K20" s="5">
        <v>0</v>
      </c>
      <c r="L20" s="5">
        <v>10809.24</v>
      </c>
      <c r="M20" s="5">
        <f t="shared" si="0"/>
        <v>78567.432000000001</v>
      </c>
    </row>
    <row r="21" spans="1:13">
      <c r="A21" s="11" t="s">
        <v>61</v>
      </c>
      <c r="B21" s="5">
        <f>B9+B10+B11+B12+B13+B20+B19</f>
        <v>163070.529375037</v>
      </c>
      <c r="C21" s="5">
        <f t="shared" ref="C21:L21" si="2">C9+C10+C11+C12+C13+C20+C19</f>
        <v>155451.00137503701</v>
      </c>
      <c r="D21" s="5">
        <f t="shared" si="2"/>
        <v>129218.78737503701</v>
      </c>
      <c r="E21" s="5">
        <f t="shared" si="2"/>
        <v>149658.997375037</v>
      </c>
      <c r="F21" s="5">
        <f t="shared" si="2"/>
        <v>153316.08737503699</v>
      </c>
      <c r="G21" s="5">
        <f t="shared" si="2"/>
        <v>141315.48737503699</v>
      </c>
      <c r="H21" s="5">
        <f t="shared" si="2"/>
        <v>160643.283</v>
      </c>
      <c r="I21" s="5">
        <f t="shared" si="2"/>
        <v>151042.47899999999</v>
      </c>
      <c r="J21" s="5">
        <f t="shared" si="2"/>
        <v>188388.26300000001</v>
      </c>
      <c r="K21" s="5">
        <f t="shared" si="2"/>
        <v>176742.56299999999</v>
      </c>
      <c r="L21" s="5">
        <f t="shared" si="2"/>
        <v>348319.23599999998</v>
      </c>
      <c r="M21" s="5">
        <f t="shared" si="0"/>
        <v>1917166.71425022</v>
      </c>
    </row>
    <row r="22" spans="1:13">
      <c r="A22" s="12"/>
      <c r="C22" s="13"/>
      <c r="D22" s="13"/>
      <c r="E22" s="13"/>
      <c r="G22" s="13"/>
    </row>
  </sheetData>
  <mergeCells count="5">
    <mergeCell ref="A1:M1"/>
    <mergeCell ref="B6:L6"/>
    <mergeCell ref="A6:A7"/>
    <mergeCell ref="M6:M7"/>
    <mergeCell ref="A2:M4"/>
  </mergeCells>
  <pageMargins left="0.75" right="0.75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Раздел 1-4</vt:lpstr>
      <vt:lpstr>Раздел 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Воронкин Никита Валентинович</cp:lastModifiedBy>
  <dcterms:created xsi:type="dcterms:W3CDTF">2006-09-16T00:00:00Z</dcterms:created>
  <dcterms:modified xsi:type="dcterms:W3CDTF">2025-03-25T11:44:45Z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70DF5B31FDEE41F48E39BF20279D5103_13</vt:lpwstr>
  </property>
  <property fmtid="{D5CDD505-2E9C-101B-9397-08002B2CF9AE}" pid="3" name="KSOProductBuildVer">
    <vt:lpwstr>1049-12.2.0.20326</vt:lpwstr>
  </property>
  <property fmtid="{D5CDD505-2E9C-101B-9397-08002B2CF9AE}" pid="4" name="KSOReadingLayout">
    <vt:bool>true</vt:bool>
  </property>
</Properties>
</file>