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для работы\ОТЧЁТ на 2024\Готовые отчёты\извлечь\ЖУ\"/>
    </mc:Choice>
  </mc:AlternateContent>
  <bookViews>
    <workbookView xWindow="0" yWindow="0" windowWidth="23040" windowHeight="9060"/>
  </bookViews>
  <sheets>
    <sheet name="Раздел 1-4" sheetId="1" r:id="rId1"/>
    <sheet name="Раздел 5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" l="1"/>
  <c r="B45" i="1"/>
  <c r="C40" i="1"/>
  <c r="B40" i="1"/>
  <c r="L24" i="2"/>
  <c r="M9" i="2"/>
  <c r="M24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B24" i="2"/>
  <c r="C24" i="2"/>
  <c r="D24" i="2"/>
  <c r="E24" i="2"/>
  <c r="F24" i="2"/>
  <c r="G24" i="2"/>
  <c r="H24" i="2"/>
  <c r="I24" i="2"/>
  <c r="J24" i="2"/>
  <c r="K24" i="2"/>
  <c r="E45" i="1" l="1"/>
  <c r="C14" i="2" l="1"/>
  <c r="D14" i="2"/>
  <c r="E14" i="2"/>
  <c r="F14" i="2"/>
  <c r="G14" i="2"/>
  <c r="H14" i="2"/>
  <c r="I14" i="2"/>
  <c r="J14" i="2"/>
  <c r="K14" i="2"/>
  <c r="L14" i="2"/>
  <c r="B14" i="2"/>
</calcChain>
</file>

<file path=xl/sharedStrings.xml><?xml version="1.0" encoding="utf-8"?>
<sst xmlns="http://schemas.openxmlformats.org/spreadsheetml/2006/main" count="68" uniqueCount="67">
  <si>
    <t xml:space="preserve">   ООО «Жилищное управление ЖБК-1»</t>
  </si>
  <si>
    <t>Раздел 1</t>
  </si>
  <si>
    <t>Основные характеристики многоквартирного дома</t>
  </si>
  <si>
    <t xml:space="preserve">Адрес многоквартирного дома </t>
  </si>
  <si>
    <t>Год постройки</t>
  </si>
  <si>
    <t xml:space="preserve">Степень физического износа </t>
  </si>
  <si>
    <t xml:space="preserve">Общая площадь (кв.м), в т.ч. </t>
  </si>
  <si>
    <t>жилых помещений (кв.м)</t>
  </si>
  <si>
    <t>нежилых помещений (кв.м)</t>
  </si>
  <si>
    <t>Раздел 2</t>
  </si>
  <si>
    <t>Информация о размере платы за содержание жилого помещения, действующем в отчетном периоде</t>
  </si>
  <si>
    <t>Период</t>
  </si>
  <si>
    <t>Размер платы (руб./кв.м.)</t>
  </si>
  <si>
    <t xml:space="preserve">пункт 4 договора управления </t>
  </si>
  <si>
    <t>Раздел 3</t>
  </si>
  <si>
    <t>Раздел 4</t>
  </si>
  <si>
    <t>Раздел 5</t>
  </si>
  <si>
    <t xml:space="preserve">Информация о расходовании денежных средств на выполнение работ (оказание услуг) по управлению многоквартирным домом, содержанию и текущему ремонту общего имущества </t>
  </si>
  <si>
    <t>Информация, подтверждающая виды, объемы и стоимость выполненных и оказанных в отчетном году работ, услуг по актам приемки выполненных работ, услуг</t>
  </si>
  <si>
    <t xml:space="preserve">Виды выполненных работ, услуг согласно Перечня работ, услуг и актов приемки выполненных работ, услуг
</t>
  </si>
  <si>
    <t>месяцы отчетного года</t>
  </si>
  <si>
    <t>Итого по виду работ, услуг и всего</t>
  </si>
  <si>
    <t xml:space="preserve">январь </t>
  </si>
  <si>
    <t xml:space="preserve">февраль 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</si>
  <si>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</si>
  <si>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</si>
  <si>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</si>
  <si>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</si>
  <si>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</si>
  <si>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</si>
  <si>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</si>
  <si>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</si>
  <si>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 xml:space="preserve">ИТОГО </t>
  </si>
  <si>
    <t>01.01.2024-30.07.2024 гг.</t>
  </si>
  <si>
    <t>01.08.2024-31.12.2024 гг.</t>
  </si>
  <si>
    <t>2. Уборка мусоропроводов.</t>
  </si>
  <si>
    <t>3. Уборка придомовой территории</t>
  </si>
  <si>
    <t>4.  Ремонт и обслуживание конструктивных элементов и внешнее благоустройство</t>
  </si>
  <si>
    <t>5.  Техническое обслуживание и ремонт внутридомового инженерного оборудования и МОП</t>
  </si>
  <si>
    <t>6.Работы не вошедшие в перечень услуг</t>
  </si>
  <si>
    <t>Отчет управляющей организации о выполнении условий договора управления многоквартирным домом по адресу: г. Белгород, ул. Преображенская 3.</t>
  </si>
  <si>
    <t>г. Белгород, ул. Преображенская 3.</t>
  </si>
  <si>
    <t>Окраска  краской фасадной</t>
  </si>
  <si>
    <t>Окраска деревьев</t>
  </si>
  <si>
    <t>1.  Содержание помещений общего пользования</t>
  </si>
  <si>
    <t>Техническое освидетельствование и организация поверки теплосчетчиков установленного в жидлом доме</t>
  </si>
  <si>
    <t>Герматизация кирпичной кладки ул.Преображенская д.3, кв.59</t>
  </si>
  <si>
    <t>Ремонт кровли козырьков балконов верхних этажей ул.Преображенская д.3, кв.59</t>
  </si>
  <si>
    <t>Установка аварийного питания</t>
  </si>
  <si>
    <t>Снятие показаний приборов учета тепловой энергии</t>
  </si>
  <si>
    <t xml:space="preserve">ноябрь-декабрь </t>
  </si>
  <si>
    <t>7. Услуга управления</t>
  </si>
  <si>
    <t>8. Оплачено ресурсоснабжающим организациям</t>
  </si>
  <si>
    <t>Информация о начисленном и оплаченном за отчетный период размере платы за содержание помещений</t>
  </si>
  <si>
    <t xml:space="preserve">Оплачено </t>
  </si>
  <si>
    <t xml:space="preserve">Содержание помещений </t>
  </si>
  <si>
    <t>Электроэнергия на ОДН</t>
  </si>
  <si>
    <t xml:space="preserve">Перерасчёт  ОДН за 2023 год </t>
  </si>
  <si>
    <t xml:space="preserve">Итого </t>
  </si>
  <si>
    <t>Переходящие остатки денежных средств (на начало периода)</t>
  </si>
  <si>
    <t>Размер денежных средств, полученных управляющей организацией в отчетном периоде (информация из раздела 3)</t>
  </si>
  <si>
    <t>Расходы (стоимость) на выполнение работ, услуг, в отчетном году, руб. (информация из раздела 5)</t>
  </si>
  <si>
    <t>Исходящие остатки денежных средств (на конец периода)</t>
  </si>
  <si>
    <t>Сведения о применяемом управляющей организацией размере платы за содержание и управление МКД</t>
  </si>
  <si>
    <t>Информация о размере платы за содержание и управление жилого МКД, действующем в отчетном периоде</t>
  </si>
  <si>
    <t xml:space="preserve">Аренда имущества </t>
  </si>
  <si>
    <t xml:space="preserve">Начислено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</si>
</sst>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.00"/>
  </numFmts>
  <fonts count="1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7"/>
      <name val="Arial Cyr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4" fillId="0" borderId="0" xfId="0" applyFont="1"/>
    <xf numFmtId="0" fontId="6" fillId="0" borderId="0" xfId="0" applyFont="1" applyAlignment="1">
      <alignment horizontal="left" vertical="center" indent="15"/>
    </xf>
    <xf numFmtId="0" fontId="0" fillId="0" borderId="0" xfId="0" applyAlignment="1"/>
    <xf numFmtId="0" fontId="15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1" xfId="0" applyFont="1" applyBorder="1"/>
    <xf numFmtId="49" fontId="9" fillId="0" borderId="0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8" fillId="0" borderId="1" xfId="0" applyNumberFormat="1" applyFont="1" applyFill="1" applyBorder="1" applyAlignment="1" applyProtection="1">
      <alignment vertical="top" wrapText="1"/>
    </xf>
    <xf numFmtId="0" fontId="18" fillId="0" borderId="1" xfId="0" applyNumberFormat="1" applyFont="1" applyFill="1" applyBorder="1" applyAlignment="1" applyProtection="1">
      <alignment vertical="center" wrapText="1"/>
    </xf>
    <xf numFmtId="0" fontId="10" fillId="0" borderId="1" xfId="0" applyFont="1" applyBorder="1" applyAlignment="1">
      <alignment horizontal="right" vertical="center" wrapText="1" indent="1"/>
    </xf>
    <xf numFmtId="0" fontId="10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/>
    </xf>
    <xf numFmtId="4" fontId="17" fillId="0" borderId="1" xfId="0" applyNumberFormat="1" applyFont="1" applyFill="1" applyBorder="1" applyAlignment="1" applyProtection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18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/>
    </xf>
    <xf numFmtId="9" fontId="7" fillId="2" borderId="1" xfId="0" applyNumberFormat="1" applyFont="1" applyFill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0" fillId="0" borderId="0" xfId="0" applyBorder="1" applyAlignment="1"/>
    <xf numFmtId="0" fontId="6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16" fillId="0" borderId="1" xfId="0" applyFont="1" applyBorder="1" applyAlignment="1">
      <alignment horizontal="left" vertical="top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left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7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topLeftCell="A16" zoomScale="85" zoomScaleNormal="85" workbookViewId="0">
      <selection activeCell="B26" sqref="B26:C26"/>
    </sheetView>
  </sheetViews>
  <sheetFormatPr defaultColWidth="8.7109375" defaultRowHeight="15"/>
  <cols>
    <col min="1" max="1" width="27.5703125" customWidth="1"/>
    <col min="2" max="2" width="23.7109375" customWidth="1"/>
    <col min="3" max="3" width="46.85546875" customWidth="1"/>
    <col min="4" max="4" width="15.140625" customWidth="1"/>
    <col min="5" max="5" width="45.140625" bestFit="1" customWidth="1"/>
    <col min="6" max="6" width="99.28515625" bestFit="1" customWidth="1"/>
    <col min="7" max="7" width="91.7109375" customWidth="1"/>
    <col min="8" max="9" width="9.7109375" customWidth="1"/>
    <col min="10" max="10" width="9.5703125" customWidth="1"/>
    <col min="11" max="11" width="9.7109375" customWidth="1"/>
    <col min="12" max="12" width="8.42578125" customWidth="1"/>
    <col min="13" max="13" width="7.85546875" customWidth="1"/>
    <col min="14" max="14" width="8.7109375" customWidth="1"/>
    <col min="15" max="15" width="30.28515625" customWidth="1"/>
  </cols>
  <sheetData>
    <row r="1" spans="1:9" ht="18.75">
      <c r="A1" s="48" t="s">
        <v>0</v>
      </c>
      <c r="B1" s="48"/>
      <c r="C1" s="48"/>
      <c r="D1" s="48"/>
      <c r="E1" s="8"/>
      <c r="F1" s="8"/>
      <c r="G1" s="8"/>
      <c r="H1" s="8"/>
      <c r="I1" s="8"/>
    </row>
    <row r="4" spans="1:9" ht="15" customHeight="1">
      <c r="A4" s="49" t="s">
        <v>40</v>
      </c>
      <c r="B4" s="49"/>
      <c r="C4" s="49"/>
      <c r="D4" s="49"/>
      <c r="E4" s="9"/>
      <c r="F4" s="9"/>
      <c r="G4" s="9"/>
      <c r="H4" s="9"/>
      <c r="I4" s="9"/>
    </row>
    <row r="5" spans="1:9" ht="15" customHeight="1">
      <c r="A5" s="49"/>
      <c r="B5" s="49"/>
      <c r="C5" s="49"/>
      <c r="D5" s="49"/>
      <c r="E5" s="9"/>
      <c r="F5" s="9"/>
      <c r="G5" s="9"/>
      <c r="H5" s="9"/>
      <c r="I5" s="9"/>
    </row>
    <row r="8" spans="1:9" ht="15.75">
      <c r="B8" s="50" t="s">
        <v>1</v>
      </c>
      <c r="C8" s="50"/>
      <c r="D8" s="10"/>
      <c r="E8" s="10"/>
      <c r="F8" s="10"/>
      <c r="G8" s="2"/>
    </row>
    <row r="9" spans="1:9" ht="15.75" customHeight="1">
      <c r="A9" s="3"/>
      <c r="B9" s="51" t="s">
        <v>2</v>
      </c>
      <c r="C9" s="51"/>
      <c r="D9" s="5"/>
      <c r="E9" s="5"/>
      <c r="F9" s="5"/>
      <c r="G9" s="5"/>
      <c r="H9" s="4"/>
    </row>
    <row r="11" spans="1:9">
      <c r="A11" s="52" t="s">
        <v>3</v>
      </c>
      <c r="B11" s="53"/>
      <c r="C11" s="31" t="s">
        <v>41</v>
      </c>
    </row>
    <row r="12" spans="1:9">
      <c r="A12" s="52" t="s">
        <v>4</v>
      </c>
      <c r="B12" s="53"/>
      <c r="C12" s="15">
        <v>2017</v>
      </c>
    </row>
    <row r="13" spans="1:9">
      <c r="A13" s="52" t="s">
        <v>5</v>
      </c>
      <c r="B13" s="53"/>
      <c r="C13" s="32">
        <v>0</v>
      </c>
    </row>
    <row r="14" spans="1:9">
      <c r="A14" s="52" t="s">
        <v>6</v>
      </c>
      <c r="B14" s="53"/>
      <c r="C14" s="33">
        <v>4505.8</v>
      </c>
    </row>
    <row r="15" spans="1:9">
      <c r="A15" s="52" t="s">
        <v>7</v>
      </c>
      <c r="B15" s="53"/>
      <c r="C15" s="33">
        <v>2816.7</v>
      </c>
    </row>
    <row r="16" spans="1:9">
      <c r="A16" s="54" t="s">
        <v>8</v>
      </c>
      <c r="B16" s="55"/>
      <c r="C16" s="33">
        <v>54.3</v>
      </c>
    </row>
    <row r="19" spans="1:4" ht="15.75">
      <c r="A19" s="50" t="s">
        <v>9</v>
      </c>
      <c r="B19" s="50"/>
      <c r="C19" s="50"/>
      <c r="D19" s="50"/>
    </row>
    <row r="20" spans="1:4" ht="15" customHeight="1">
      <c r="A20" s="51" t="s">
        <v>63</v>
      </c>
      <c r="B20" s="51"/>
      <c r="C20" s="51"/>
      <c r="D20" s="51"/>
    </row>
    <row r="21" spans="1:4" ht="15" customHeight="1">
      <c r="A21" s="51"/>
      <c r="B21" s="51"/>
      <c r="C21" s="51"/>
      <c r="D21" s="51"/>
    </row>
    <row r="22" spans="1:4" ht="15" customHeight="1">
      <c r="A22" s="51"/>
      <c r="B22" s="51"/>
      <c r="C22" s="51"/>
      <c r="D22" s="51"/>
    </row>
    <row r="24" spans="1:4">
      <c r="A24" s="56" t="s">
        <v>10</v>
      </c>
      <c r="B24" s="56"/>
      <c r="C24" s="56"/>
      <c r="D24" s="56"/>
    </row>
    <row r="25" spans="1:4">
      <c r="A25" s="56"/>
      <c r="B25" s="56"/>
      <c r="C25" s="56"/>
      <c r="D25" s="56"/>
    </row>
    <row r="26" spans="1:4" ht="30">
      <c r="A26" s="6" t="s">
        <v>11</v>
      </c>
      <c r="B26" s="47" t="s">
        <v>64</v>
      </c>
      <c r="C26" s="47"/>
      <c r="D26" s="1" t="s">
        <v>12</v>
      </c>
    </row>
    <row r="27" spans="1:4">
      <c r="A27" s="11" t="s">
        <v>33</v>
      </c>
      <c r="B27" s="57" t="s">
        <v>13</v>
      </c>
      <c r="C27" s="57"/>
      <c r="D27" s="7">
        <v>20.49</v>
      </c>
    </row>
    <row r="28" spans="1:4">
      <c r="A28" s="11" t="s">
        <v>34</v>
      </c>
      <c r="B28" s="57" t="s">
        <v>13</v>
      </c>
      <c r="C28" s="57"/>
      <c r="D28" s="7">
        <v>21.92</v>
      </c>
    </row>
    <row r="30" spans="1:4" s="34" customFormat="1"/>
    <row r="31" spans="1:4" s="34" customFormat="1" ht="15.75">
      <c r="A31" s="58" t="s">
        <v>14</v>
      </c>
      <c r="B31" s="58"/>
      <c r="C31" s="58"/>
      <c r="D31" s="35"/>
    </row>
    <row r="32" spans="1:4" s="34" customFormat="1" ht="15.75">
      <c r="A32" s="59" t="s">
        <v>53</v>
      </c>
      <c r="B32" s="59"/>
      <c r="C32" s="59"/>
      <c r="D32" s="36"/>
    </row>
    <row r="33" spans="1:5" s="34" customFormat="1" ht="15.75">
      <c r="A33" s="59"/>
      <c r="B33" s="59"/>
      <c r="C33" s="59"/>
      <c r="D33" s="36"/>
    </row>
    <row r="34" spans="1:5" s="34" customFormat="1" ht="15.75">
      <c r="A34" s="59"/>
      <c r="B34" s="59"/>
      <c r="C34" s="59"/>
      <c r="D34" s="36"/>
    </row>
    <row r="35" spans="1:5" s="34" customFormat="1" ht="15.75">
      <c r="A35" s="14"/>
      <c r="B35" s="14" t="s">
        <v>66</v>
      </c>
      <c r="C35" s="14" t="s">
        <v>54</v>
      </c>
      <c r="D35" s="36"/>
    </row>
    <row r="36" spans="1:5" s="34" customFormat="1" ht="15.75">
      <c r="A36" s="37" t="s">
        <v>55</v>
      </c>
      <c r="B36" s="38">
        <v>729968.32000000007</v>
      </c>
      <c r="C36" s="38">
        <v>676126.47</v>
      </c>
      <c r="D36" s="36"/>
    </row>
    <row r="37" spans="1:5" s="34" customFormat="1" ht="15.75">
      <c r="A37" s="37" t="s">
        <v>56</v>
      </c>
      <c r="B37" s="38">
        <v>126068.76000000004</v>
      </c>
      <c r="C37" s="38">
        <v>97038.680000000008</v>
      </c>
      <c r="D37" s="36"/>
    </row>
    <row r="38" spans="1:5" s="34" customFormat="1">
      <c r="A38" s="64" t="s">
        <v>65</v>
      </c>
      <c r="B38" s="38">
        <v>9300</v>
      </c>
      <c r="C38" s="38">
        <v>5638.2252559726967</v>
      </c>
      <c r="D38" s="39"/>
    </row>
    <row r="39" spans="1:5" s="34" customFormat="1">
      <c r="A39" s="40" t="s">
        <v>57</v>
      </c>
      <c r="B39" s="38">
        <v>-52260.12200000001</v>
      </c>
      <c r="C39" s="38"/>
      <c r="D39" s="41"/>
    </row>
    <row r="40" spans="1:5" s="34" customFormat="1">
      <c r="A40" s="42" t="s">
        <v>58</v>
      </c>
      <c r="B40" s="38">
        <f>B36+B37+B39+B38</f>
        <v>813076.9580000001</v>
      </c>
      <c r="C40" s="38">
        <f>C36+C37+C38</f>
        <v>778803.37525597273</v>
      </c>
    </row>
    <row r="42" spans="1:5" s="4" customFormat="1" ht="15.75">
      <c r="A42" s="50" t="s">
        <v>15</v>
      </c>
      <c r="B42" s="50"/>
      <c r="C42" s="50"/>
      <c r="D42" s="50"/>
      <c r="E42" s="50"/>
    </row>
    <row r="43" spans="1:5" s="4" customFormat="1" ht="15.75">
      <c r="A43" s="60" t="s">
        <v>17</v>
      </c>
      <c r="B43" s="60"/>
      <c r="C43" s="60"/>
      <c r="D43" s="60"/>
      <c r="E43" s="60"/>
    </row>
    <row r="44" spans="1:5" s="4" customFormat="1" ht="105">
      <c r="A44" s="13" t="s">
        <v>59</v>
      </c>
      <c r="B44" s="13" t="s">
        <v>60</v>
      </c>
      <c r="C44" s="43" t="s">
        <v>61</v>
      </c>
      <c r="D44" s="44"/>
      <c r="E44" s="13" t="s">
        <v>62</v>
      </c>
    </row>
    <row r="45" spans="1:5" s="4" customFormat="1">
      <c r="A45" s="38">
        <v>723142</v>
      </c>
      <c r="B45" s="38">
        <f>C40</f>
        <v>778803.37525597273</v>
      </c>
      <c r="C45" s="45">
        <f>'Раздел 5'!M24</f>
        <v>862479.07199999993</v>
      </c>
      <c r="D45" s="46"/>
      <c r="E45" s="38">
        <f>A45+B45-C45</f>
        <v>639466.30325597269</v>
      </c>
    </row>
    <row r="46" spans="1:5" s="4" customFormat="1">
      <c r="A46"/>
      <c r="B46"/>
      <c r="C46"/>
      <c r="D46"/>
      <c r="E46"/>
    </row>
  </sheetData>
  <mergeCells count="22">
    <mergeCell ref="A43:E43"/>
    <mergeCell ref="B27:C27"/>
    <mergeCell ref="B28:C28"/>
    <mergeCell ref="A31:C31"/>
    <mergeCell ref="A32:C34"/>
    <mergeCell ref="A42:E42"/>
    <mergeCell ref="C44:D44"/>
    <mergeCell ref="C45:D45"/>
    <mergeCell ref="B26:C26"/>
    <mergeCell ref="A1:D1"/>
    <mergeCell ref="A4:D5"/>
    <mergeCell ref="B8:C8"/>
    <mergeCell ref="B9:C9"/>
    <mergeCell ref="A11:B11"/>
    <mergeCell ref="A15:B15"/>
    <mergeCell ref="A16:B16"/>
    <mergeCell ref="A19:D19"/>
    <mergeCell ref="A12:B12"/>
    <mergeCell ref="A13:B13"/>
    <mergeCell ref="A14:B14"/>
    <mergeCell ref="A20:D22"/>
    <mergeCell ref="A24:D25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A31" zoomScaleNormal="100" workbookViewId="0">
      <selection sqref="A1:M1"/>
    </sheetView>
  </sheetViews>
  <sheetFormatPr defaultColWidth="8.85546875" defaultRowHeight="15"/>
  <cols>
    <col min="1" max="1" width="26.85546875" customWidth="1"/>
    <col min="2" max="2" width="12.7109375" customWidth="1"/>
    <col min="3" max="3" width="10.5703125" customWidth="1"/>
    <col min="4" max="4" width="13" customWidth="1"/>
    <col min="5" max="5" width="11.28515625" customWidth="1"/>
    <col min="6" max="6" width="11" customWidth="1"/>
    <col min="7" max="7" width="10.85546875" customWidth="1"/>
    <col min="8" max="8" width="11.85546875" customWidth="1"/>
    <col min="10" max="10" width="13.140625" customWidth="1"/>
    <col min="11" max="11" width="11.7109375" customWidth="1"/>
    <col min="12" max="12" width="13" customWidth="1"/>
    <col min="13" max="13" width="11.28515625" customWidth="1"/>
  </cols>
  <sheetData>
    <row r="1" spans="1:14" ht="15.75">
      <c r="A1" s="50" t="s">
        <v>16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4" ht="15" customHeight="1">
      <c r="A2" s="63" t="s">
        <v>18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4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</row>
    <row r="4" spans="1:14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</row>
    <row r="6" spans="1:14">
      <c r="A6" s="62" t="s">
        <v>19</v>
      </c>
      <c r="B6" s="61" t="s">
        <v>20</v>
      </c>
      <c r="C6" s="61"/>
      <c r="D6" s="61"/>
      <c r="E6" s="61"/>
      <c r="F6" s="61"/>
      <c r="G6" s="61"/>
      <c r="H6" s="61"/>
      <c r="I6" s="61"/>
      <c r="J6" s="61"/>
      <c r="K6" s="61"/>
      <c r="L6" s="61"/>
      <c r="M6" s="62" t="s">
        <v>21</v>
      </c>
    </row>
    <row r="7" spans="1:14">
      <c r="A7" s="62"/>
      <c r="B7" s="17" t="s">
        <v>22</v>
      </c>
      <c r="C7" s="17" t="s">
        <v>23</v>
      </c>
      <c r="D7" s="17" t="s">
        <v>24</v>
      </c>
      <c r="E7" s="17" t="s">
        <v>25</v>
      </c>
      <c r="F7" s="17" t="s">
        <v>26</v>
      </c>
      <c r="G7" s="17" t="s">
        <v>27</v>
      </c>
      <c r="H7" s="17" t="s">
        <v>28</v>
      </c>
      <c r="I7" s="17" t="s">
        <v>29</v>
      </c>
      <c r="J7" s="17" t="s">
        <v>30</v>
      </c>
      <c r="K7" s="17" t="s">
        <v>31</v>
      </c>
      <c r="L7" s="17" t="s">
        <v>50</v>
      </c>
      <c r="M7" s="62"/>
    </row>
    <row r="8" spans="1:14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  <c r="J8" s="17">
        <v>10</v>
      </c>
      <c r="K8" s="17">
        <v>11</v>
      </c>
      <c r="L8" s="17">
        <v>12</v>
      </c>
      <c r="M8" s="17">
        <v>13</v>
      </c>
    </row>
    <row r="9" spans="1:14" ht="45">
      <c r="A9" s="19" t="s">
        <v>44</v>
      </c>
      <c r="B9" s="25">
        <v>14558</v>
      </c>
      <c r="C9" s="25">
        <v>14558</v>
      </c>
      <c r="D9" s="25">
        <v>14558</v>
      </c>
      <c r="E9" s="25">
        <v>20857.400000000001</v>
      </c>
      <c r="F9" s="25">
        <v>14558</v>
      </c>
      <c r="G9" s="25">
        <v>13223</v>
      </c>
      <c r="H9" s="25">
        <v>14558</v>
      </c>
      <c r="I9" s="25">
        <v>14558</v>
      </c>
      <c r="J9" s="25">
        <v>13223</v>
      </c>
      <c r="K9" s="25">
        <v>23308.98</v>
      </c>
      <c r="L9" s="25">
        <v>36426</v>
      </c>
      <c r="M9" s="25">
        <f>SUM(B9:L9)</f>
        <v>194386.38</v>
      </c>
    </row>
    <row r="10" spans="1:14" ht="30">
      <c r="A10" s="24" t="s">
        <v>35</v>
      </c>
      <c r="B10" s="26">
        <v>2736</v>
      </c>
      <c r="C10" s="26">
        <v>972</v>
      </c>
      <c r="D10" s="26">
        <v>2810</v>
      </c>
      <c r="E10" s="26">
        <v>2810</v>
      </c>
      <c r="F10" s="26">
        <v>2736</v>
      </c>
      <c r="G10" s="26">
        <v>2736</v>
      </c>
      <c r="H10" s="25">
        <v>2736</v>
      </c>
      <c r="I10" s="25">
        <v>2736</v>
      </c>
      <c r="J10" s="25">
        <v>2736</v>
      </c>
      <c r="K10" s="25">
        <v>3188</v>
      </c>
      <c r="L10" s="25">
        <v>7940</v>
      </c>
      <c r="M10" s="25">
        <f t="shared" ref="M10:M23" si="0">SUM(B10:L10)</f>
        <v>34136</v>
      </c>
    </row>
    <row r="11" spans="1:14" ht="30">
      <c r="A11" s="19" t="s">
        <v>36</v>
      </c>
      <c r="B11" s="25">
        <v>16208.67</v>
      </c>
      <c r="C11" s="25">
        <v>11267.97</v>
      </c>
      <c r="D11" s="25">
        <v>3703.37</v>
      </c>
      <c r="E11" s="25">
        <v>4864.67</v>
      </c>
      <c r="F11" s="25">
        <v>5150.67</v>
      </c>
      <c r="G11" s="25">
        <v>5465.57</v>
      </c>
      <c r="H11" s="25">
        <v>4950.67</v>
      </c>
      <c r="I11" s="25">
        <v>5450.67</v>
      </c>
      <c r="J11" s="25">
        <v>5160.67</v>
      </c>
      <c r="K11" s="25">
        <v>4460.67</v>
      </c>
      <c r="L11" s="25">
        <v>11027.01</v>
      </c>
      <c r="M11" s="25">
        <f t="shared" si="0"/>
        <v>77710.609999999986</v>
      </c>
    </row>
    <row r="12" spans="1:14" ht="60">
      <c r="A12" s="24" t="s">
        <v>37</v>
      </c>
      <c r="B12" s="27">
        <v>250</v>
      </c>
      <c r="C12" s="27">
        <v>250</v>
      </c>
      <c r="D12" s="27">
        <v>3360</v>
      </c>
      <c r="E12" s="27">
        <v>6650</v>
      </c>
      <c r="F12" s="27">
        <v>6183</v>
      </c>
      <c r="G12" s="27">
        <v>3350</v>
      </c>
      <c r="H12" s="27">
        <v>2900</v>
      </c>
      <c r="I12" s="27">
        <v>3110</v>
      </c>
      <c r="J12" s="27">
        <v>1550</v>
      </c>
      <c r="K12" s="27">
        <v>850</v>
      </c>
      <c r="L12" s="27">
        <v>7360</v>
      </c>
      <c r="M12" s="25">
        <f t="shared" si="0"/>
        <v>35813</v>
      </c>
      <c r="N12" s="16"/>
    </row>
    <row r="13" spans="1:14" ht="75">
      <c r="A13" s="19" t="s">
        <v>38</v>
      </c>
      <c r="B13" s="27">
        <v>8260.9800000000014</v>
      </c>
      <c r="C13" s="27">
        <v>8115.6400000000012</v>
      </c>
      <c r="D13" s="27">
        <v>13733.260000000002</v>
      </c>
      <c r="E13" s="27">
        <v>4696</v>
      </c>
      <c r="F13" s="27">
        <v>8167.3000000000011</v>
      </c>
      <c r="G13" s="27">
        <v>10330.41</v>
      </c>
      <c r="H13" s="27">
        <v>14341.49</v>
      </c>
      <c r="I13" s="27">
        <v>7861.9500000000007</v>
      </c>
      <c r="J13" s="27">
        <v>42568.95</v>
      </c>
      <c r="K13" s="27">
        <v>27713.16</v>
      </c>
      <c r="L13" s="27">
        <v>31777.489999999994</v>
      </c>
      <c r="M13" s="25">
        <f t="shared" si="0"/>
        <v>177566.63</v>
      </c>
    </row>
    <row r="14" spans="1:14" ht="29.25" customHeight="1">
      <c r="A14" s="24" t="s">
        <v>39</v>
      </c>
      <c r="B14" s="27">
        <f>SUM(B15:B21)</f>
        <v>0</v>
      </c>
      <c r="C14" s="27">
        <f t="shared" ref="C14:L14" si="1">SUM(C15:C21)</f>
        <v>0</v>
      </c>
      <c r="D14" s="27">
        <f t="shared" si="1"/>
        <v>3000</v>
      </c>
      <c r="E14" s="27">
        <f t="shared" si="1"/>
        <v>9479.7000000000007</v>
      </c>
      <c r="F14" s="27">
        <f t="shared" si="1"/>
        <v>1500</v>
      </c>
      <c r="G14" s="27">
        <f t="shared" si="1"/>
        <v>1500</v>
      </c>
      <c r="H14" s="27">
        <f t="shared" si="1"/>
        <v>1500</v>
      </c>
      <c r="I14" s="27">
        <f t="shared" si="1"/>
        <v>1500</v>
      </c>
      <c r="J14" s="27">
        <f t="shared" si="1"/>
        <v>39000</v>
      </c>
      <c r="K14" s="27">
        <f t="shared" si="1"/>
        <v>41196</v>
      </c>
      <c r="L14" s="27">
        <f t="shared" si="1"/>
        <v>10656.52</v>
      </c>
      <c r="M14" s="25">
        <f t="shared" si="0"/>
        <v>109332.22</v>
      </c>
    </row>
    <row r="15" spans="1:14" ht="23.25" customHeight="1">
      <c r="A15" s="20" t="s">
        <v>49</v>
      </c>
      <c r="B15" s="28"/>
      <c r="C15" s="29"/>
      <c r="D15" s="28">
        <v>3000</v>
      </c>
      <c r="E15" s="29">
        <v>1500</v>
      </c>
      <c r="F15" s="28">
        <v>1500</v>
      </c>
      <c r="G15" s="28">
        <v>1500</v>
      </c>
      <c r="H15" s="28">
        <v>1500</v>
      </c>
      <c r="I15" s="28">
        <v>1500</v>
      </c>
      <c r="J15" s="28"/>
      <c r="K15" s="28">
        <v>3000</v>
      </c>
      <c r="L15" s="28"/>
      <c r="M15" s="29">
        <f t="shared" si="0"/>
        <v>13500</v>
      </c>
    </row>
    <row r="16" spans="1:14" ht="18.75" customHeight="1">
      <c r="A16" s="20" t="s">
        <v>42</v>
      </c>
      <c r="B16" s="28"/>
      <c r="C16" s="28"/>
      <c r="D16" s="28"/>
      <c r="E16" s="28">
        <v>7800.2000000000007</v>
      </c>
      <c r="F16" s="28"/>
      <c r="G16" s="28"/>
      <c r="H16" s="28"/>
      <c r="I16" s="28"/>
      <c r="J16" s="28"/>
      <c r="K16" s="28"/>
      <c r="L16" s="28"/>
      <c r="M16" s="29">
        <f t="shared" si="0"/>
        <v>7800.2000000000007</v>
      </c>
    </row>
    <row r="17" spans="1:13" ht="19.5" customHeight="1">
      <c r="A17" s="20" t="s">
        <v>43</v>
      </c>
      <c r="B17" s="28"/>
      <c r="C17" s="28"/>
      <c r="D17" s="28"/>
      <c r="E17" s="28">
        <v>179.5</v>
      </c>
      <c r="F17" s="28"/>
      <c r="G17" s="28"/>
      <c r="H17" s="28"/>
      <c r="I17" s="28"/>
      <c r="J17" s="28"/>
      <c r="K17" s="28"/>
      <c r="L17" s="28"/>
      <c r="M17" s="29">
        <f t="shared" si="0"/>
        <v>179.5</v>
      </c>
    </row>
    <row r="18" spans="1:13" ht="57.75" customHeight="1">
      <c r="A18" s="21" t="s">
        <v>45</v>
      </c>
      <c r="B18" s="30"/>
      <c r="C18" s="30"/>
      <c r="D18" s="30"/>
      <c r="E18" s="30"/>
      <c r="F18" s="30"/>
      <c r="G18" s="30"/>
      <c r="H18" s="28"/>
      <c r="I18" s="28"/>
      <c r="J18" s="28">
        <v>39000</v>
      </c>
      <c r="K18" s="28"/>
      <c r="L18" s="28"/>
      <c r="M18" s="29">
        <f t="shared" si="0"/>
        <v>39000</v>
      </c>
    </row>
    <row r="19" spans="1:13" ht="31.5" customHeight="1">
      <c r="A19" s="21" t="s">
        <v>46</v>
      </c>
      <c r="B19" s="30"/>
      <c r="C19" s="30"/>
      <c r="D19" s="30"/>
      <c r="E19" s="30"/>
      <c r="F19" s="30"/>
      <c r="G19" s="30"/>
      <c r="H19" s="28"/>
      <c r="I19" s="28"/>
      <c r="J19" s="28"/>
      <c r="K19" s="28">
        <v>28340</v>
      </c>
      <c r="L19" s="28"/>
      <c r="M19" s="29">
        <f t="shared" si="0"/>
        <v>28340</v>
      </c>
    </row>
    <row r="20" spans="1:13" ht="36.75" customHeight="1">
      <c r="A20" s="21" t="s">
        <v>47</v>
      </c>
      <c r="B20" s="30"/>
      <c r="C20" s="30"/>
      <c r="D20" s="30"/>
      <c r="E20" s="30"/>
      <c r="F20" s="30"/>
      <c r="G20" s="30"/>
      <c r="H20" s="28"/>
      <c r="I20" s="28"/>
      <c r="J20" s="28"/>
      <c r="K20" s="28">
        <v>9856</v>
      </c>
      <c r="L20" s="28"/>
      <c r="M20" s="29">
        <f t="shared" si="0"/>
        <v>9856</v>
      </c>
    </row>
    <row r="21" spans="1:13" ht="15" customHeight="1">
      <c r="A21" s="22" t="s">
        <v>48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28">
        <v>10656.52</v>
      </c>
      <c r="M21" s="29">
        <f t="shared" si="0"/>
        <v>10656.52</v>
      </c>
    </row>
    <row r="22" spans="1:13">
      <c r="A22" s="18" t="s">
        <v>51</v>
      </c>
      <c r="B22" s="27">
        <v>14393.34</v>
      </c>
      <c r="C22" s="27">
        <v>14393.34</v>
      </c>
      <c r="D22" s="27">
        <v>14393.34</v>
      </c>
      <c r="E22" s="27">
        <v>14393.34</v>
      </c>
      <c r="F22" s="27">
        <v>14393.34</v>
      </c>
      <c r="G22" s="27">
        <v>14393.34</v>
      </c>
      <c r="H22" s="27">
        <v>15379.18</v>
      </c>
      <c r="I22" s="27">
        <v>15379.18</v>
      </c>
      <c r="J22" s="27">
        <v>15379.18</v>
      </c>
      <c r="K22" s="27">
        <v>15379.18</v>
      </c>
      <c r="L22" s="27">
        <v>30758.36</v>
      </c>
      <c r="M22" s="29">
        <f t="shared" si="0"/>
        <v>178635.12</v>
      </c>
    </row>
    <row r="23" spans="1:13" ht="45">
      <c r="A23" s="18" t="s">
        <v>52</v>
      </c>
      <c r="B23" s="27">
        <v>9569.6880000000001</v>
      </c>
      <c r="C23" s="27">
        <v>5105.7959999999994</v>
      </c>
      <c r="D23" s="27">
        <v>0</v>
      </c>
      <c r="E23" s="27">
        <v>2253.9959999999996</v>
      </c>
      <c r="F23" s="27">
        <v>12695.892</v>
      </c>
      <c r="G23" s="27">
        <v>681.096</v>
      </c>
      <c r="H23" s="27">
        <v>3528.4679999999998</v>
      </c>
      <c r="I23" s="27">
        <v>10462.799999999999</v>
      </c>
      <c r="J23" s="27">
        <v>0</v>
      </c>
      <c r="K23" s="27">
        <v>2195.9639999999999</v>
      </c>
      <c r="L23" s="27">
        <v>8405.4119999999984</v>
      </c>
      <c r="M23" s="29">
        <f t="shared" si="0"/>
        <v>54899.112000000001</v>
      </c>
    </row>
    <row r="24" spans="1:13">
      <c r="A24" s="23" t="s">
        <v>32</v>
      </c>
      <c r="B24" s="25">
        <f>B9+B11+B12+B13+B14+B10+B22+B23</f>
        <v>65976.678</v>
      </c>
      <c r="C24" s="25">
        <f t="shared" ref="C24:K24" si="2">C9+C11+C12+C13+C14+C10+C22+C23</f>
        <v>54662.745999999999</v>
      </c>
      <c r="D24" s="25">
        <f t="shared" si="2"/>
        <v>55557.97</v>
      </c>
      <c r="E24" s="25">
        <f t="shared" si="2"/>
        <v>66005.106</v>
      </c>
      <c r="F24" s="25">
        <f t="shared" si="2"/>
        <v>65384.201999999997</v>
      </c>
      <c r="G24" s="25">
        <f t="shared" si="2"/>
        <v>51679.41599999999</v>
      </c>
      <c r="H24" s="25">
        <f t="shared" si="2"/>
        <v>59893.807999999997</v>
      </c>
      <c r="I24" s="25">
        <f t="shared" si="2"/>
        <v>61058.599999999991</v>
      </c>
      <c r="J24" s="25">
        <f t="shared" si="2"/>
        <v>119617.79999999999</v>
      </c>
      <c r="K24" s="25">
        <f t="shared" si="2"/>
        <v>118291.954</v>
      </c>
      <c r="L24" s="25">
        <f>L9+L11+L12+L13+L14+L10+L22+L23</f>
        <v>144350.79200000002</v>
      </c>
      <c r="M24" s="25">
        <f>SUM(B24:L24)</f>
        <v>862479.07199999993</v>
      </c>
    </row>
    <row r="25" spans="1:13">
      <c r="A25" s="12"/>
    </row>
  </sheetData>
  <mergeCells count="5">
    <mergeCell ref="B6:L6"/>
    <mergeCell ref="A6:A7"/>
    <mergeCell ref="M6:M7"/>
    <mergeCell ref="A2:M4"/>
    <mergeCell ref="A1:M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Раздел 1-4</vt:lpstr>
      <vt:lpstr>Раздел 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Воронкин Никита Валентинович</dc:creator>
  <cp:lastModifiedBy>Воронкин Никита Валентинович</cp:lastModifiedBy>
  <dcterms:created xsi:type="dcterms:W3CDTF">2006-09-16T00:00:00Z</dcterms:created>
  <dcterms:modified xsi:type="dcterms:W3CDTF">2025-03-25T11:19:52Z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03F00FBE47F44F4B8DE0F967917606B0_12</vt:lpwstr>
  </property>
  <property fmtid="{D5CDD505-2E9C-101B-9397-08002B2CF9AE}" pid="3" name="KSOProductBuildVer">
    <vt:lpwstr>1049-12.2.0.19307</vt:lpwstr>
  </property>
  <property fmtid="{D5CDD505-2E9C-101B-9397-08002B2CF9AE}" pid="4" name="KSOReadingLayout">
    <vt:bool>true</vt:bool>
  </property>
</Properties>
</file>