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для работы\ОТЧЁТ на 2024\Готовые отчёты\ЖУ\"/>
    </mc:Choice>
  </mc:AlternateContent>
  <bookViews>
    <workbookView xWindow="0" yWindow="0" windowWidth="23040" windowHeight="9060"/>
  </bookViews>
  <sheets>
    <sheet name="Раздел 1-4" sheetId="1" r:id="rId1"/>
    <sheet name="Раздел 5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" l="1"/>
  <c r="C40" i="1"/>
  <c r="B45" i="1" s="1"/>
  <c r="E45" i="1" s="1"/>
  <c r="B40" i="1"/>
  <c r="M27" i="2"/>
  <c r="M28" i="2"/>
  <c r="C28" i="2"/>
  <c r="D28" i="2"/>
  <c r="E28" i="2"/>
  <c r="F28" i="2"/>
  <c r="G28" i="2"/>
  <c r="H28" i="2"/>
  <c r="I28" i="2"/>
  <c r="J28" i="2"/>
  <c r="K28" i="2"/>
  <c r="L28" i="2"/>
  <c r="B28" i="2"/>
  <c r="C13" i="2"/>
  <c r="D13" i="2"/>
  <c r="M13" i="2" s="1"/>
  <c r="E13" i="2"/>
  <c r="F13" i="2"/>
  <c r="G13" i="2"/>
  <c r="H13" i="2"/>
  <c r="I13" i="2"/>
  <c r="J13" i="2"/>
  <c r="K13" i="2"/>
  <c r="L13" i="2"/>
  <c r="B13" i="2"/>
  <c r="M10" i="2"/>
  <c r="M11" i="2"/>
  <c r="M12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9" i="2"/>
</calcChain>
</file>

<file path=xl/sharedStrings.xml><?xml version="1.0" encoding="utf-8"?>
<sst xmlns="http://schemas.openxmlformats.org/spreadsheetml/2006/main" count="71" uniqueCount="69">
  <si>
    <t xml:space="preserve">   ООО «Жилищное управление ЖБК-1»</t>
  </si>
  <si>
    <t>Раздел 1</t>
  </si>
  <si>
    <t>Основные характеристики многоквартирного дома</t>
  </si>
  <si>
    <t xml:space="preserve">Адрес многоквартирного дома </t>
  </si>
  <si>
    <t>Год постройки</t>
  </si>
  <si>
    <t xml:space="preserve">Степень физического износа </t>
  </si>
  <si>
    <t xml:space="preserve">Общая площадь (кв.м), в т.ч. </t>
  </si>
  <si>
    <t>жилых помещений (кв.м)</t>
  </si>
  <si>
    <t>нежилых помещений (кв.м)</t>
  </si>
  <si>
    <t>Раздел 2</t>
  </si>
  <si>
    <t>Период</t>
  </si>
  <si>
    <t>Основание (договор управления с
застройщиком/
Период муниципальный размер платы/ решение общего собрания/пункт договора об индексации и др.)</t>
  </si>
  <si>
    <t>Размер платы (руб./кв.м.)</t>
  </si>
  <si>
    <t xml:space="preserve">пункт 4 договора управления </t>
  </si>
  <si>
    <t>Раздел 3</t>
  </si>
  <si>
    <t>Раздел 4</t>
  </si>
  <si>
    <t>Раздел 5</t>
  </si>
  <si>
    <t xml:space="preserve">Информация о расходовании денежных средств на выполнение работ (оказание услуг) по управлению многоквартирным домом, содержанию и текущему ремонту общего имущества </t>
  </si>
  <si>
    <t>Информация, подтверждающая виды, объемы и стоимость выполненных и оказанных в отчетном году работ, услуг по актам приемки выполненных работ, услуг</t>
  </si>
  <si>
    <t xml:space="preserve">Виды выполненных работ, услуг согласно Перечня работ, услуг и актов приемки выполненных работ, услуг
</t>
  </si>
  <si>
    <t>месяцы отчетного года</t>
  </si>
  <si>
    <t>Итого по виду работ, услуг и всего</t>
  </si>
  <si>
    <t xml:space="preserve">январь </t>
  </si>
  <si>
    <t xml:space="preserve">февраль 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</si>
  <si>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</si>
  <si>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</si>
  <si>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</si>
  <si>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</si>
  <si>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</si>
  <si>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</si>
  <si>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</si>
  <si>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</si>
  <si>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I.  Содержание помещений общего пользования</t>
  </si>
  <si>
    <t xml:space="preserve">ИТОГО </t>
  </si>
  <si>
    <t>01.01.2024-30.07.2024 гг.</t>
  </si>
  <si>
    <t>01.08.2024-31.12.2024 гг.</t>
  </si>
  <si>
    <t>2. Уборка придомовой территории</t>
  </si>
  <si>
    <t>3.  Ремонт и обслуживание конструктивных элементов и внешнее благоустройство</t>
  </si>
  <si>
    <t>4.  Техническое обслуживание и ремонт внутридомового инженерного оборудования и МОП</t>
  </si>
  <si>
    <t>5.Работы не вошедшие в перечень услуг</t>
  </si>
  <si>
    <t>Окраска бордюров краской фасадной</t>
  </si>
  <si>
    <t>Окраска деревьев</t>
  </si>
  <si>
    <t>Отчет управляющей организации о выполнении условий договора управления многоквартирным домом по адресу: г. Белгород, ул.Преображенская 7.</t>
  </si>
  <si>
    <t>г. Белгород, ул. Преображенская 7.</t>
  </si>
  <si>
    <t>Замена розетки о/п 1-я</t>
  </si>
  <si>
    <t>Установка  евровилки</t>
  </si>
  <si>
    <t>Замена светильников</t>
  </si>
  <si>
    <t>Замена колеса</t>
  </si>
  <si>
    <t>Ремонт металлических дверей</t>
  </si>
  <si>
    <t>Электромонтажные работы</t>
  </si>
  <si>
    <t>Восстановление стоянки для велосипедов.</t>
  </si>
  <si>
    <t>Снятие показаний приборов учета тепловой энергии ИП Чернов</t>
  </si>
  <si>
    <t xml:space="preserve">ноябрь-декабрь </t>
  </si>
  <si>
    <t>Монтаж устройство ввода реагента универсльное</t>
  </si>
  <si>
    <t>6. Услуга управления</t>
  </si>
  <si>
    <t>7. Оплачено ресурсоснабжающим организациям</t>
  </si>
  <si>
    <t>Сведения о применяемом управляющей организацией размере платы за содержание и управление МКД</t>
  </si>
  <si>
    <t>Информация о размере платы за содержание и управление жилого МКД, действующем в отчетном периоде</t>
  </si>
  <si>
    <t>Информация о начисленном и оплаченном за отчетный период размере платы за содержание помещений</t>
  </si>
  <si>
    <t xml:space="preserve">Начисленно </t>
  </si>
  <si>
    <t xml:space="preserve">Оплачено </t>
  </si>
  <si>
    <t xml:space="preserve">Содержание помещений </t>
  </si>
  <si>
    <t>Электроэнергия на ОДН</t>
  </si>
  <si>
    <t>Общее имущество МКД</t>
  </si>
  <si>
    <t xml:space="preserve">Итого </t>
  </si>
  <si>
    <t>Переходящие остатки денежных средств (на начало периода)</t>
  </si>
  <si>
    <t>Размер денежных средств, полученных управляющей организацией в отчетном периоде (информация из раздела 3)</t>
  </si>
  <si>
    <t>Расходы (стоимость) на выполнение работ, услуг, в отчетном году, руб. (информация из раздела 5)</t>
  </si>
  <si>
    <t>Исходящие остатки денежных средств (на конец периода)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</si>
</sst>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\.##0.00\ &quot;₽&quot;_-;\-* #\.##0.00\ &quot;₽&quot;_-;_-* \-??\ &quot;₽&quot;_-;_-@_-"/>
    <numFmt numFmtId="165" formatCode="#\ ##0.00"/>
  </numFmts>
  <fonts count="1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7"/>
      <name val="Arial Cyr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6" fillId="0" borderId="0" applyFont="0" applyFill="0" applyBorder="0" applyAlignment="0" applyProtection="0">
      <alignment vertical="center"/>
    </xf>
  </cellStyleXfs>
  <cellXfs count="6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3" fillId="0" borderId="0" xfId="0" applyFont="1"/>
    <xf numFmtId="0" fontId="5" fillId="0" borderId="0" xfId="0" applyFont="1" applyAlignment="1">
      <alignment horizontal="left" vertical="center" indent="15"/>
    </xf>
    <xf numFmtId="0" fontId="0" fillId="0" borderId="0" xfId="0" applyAlignment="1"/>
    <xf numFmtId="0" fontId="14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1" xfId="0" applyFont="1" applyBorder="1"/>
    <xf numFmtId="49" fontId="8" fillId="0" borderId="0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7" fillId="0" borderId="1" xfId="0" applyNumberFormat="1" applyFont="1" applyFill="1" applyBorder="1" applyAlignment="1" applyProtection="1">
      <alignment horizontal="left" vertical="top" wrapText="1"/>
    </xf>
    <xf numFmtId="0" fontId="17" fillId="0" borderId="1" xfId="0" applyNumberFormat="1" applyFont="1" applyFill="1" applyBorder="1" applyAlignment="1" applyProtection="1">
      <alignment vertical="center" wrapText="1"/>
    </xf>
    <xf numFmtId="0" fontId="9" fillId="0" borderId="1" xfId="0" applyFont="1" applyBorder="1" applyAlignment="1">
      <alignment horizontal="right" vertical="center" wrapText="1" indent="1"/>
    </xf>
    <xf numFmtId="4" fontId="17" fillId="0" borderId="1" xfId="0" applyNumberFormat="1" applyFont="1" applyFill="1" applyBorder="1" applyAlignment="1" applyProtection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17" fillId="0" borderId="1" xfId="1" applyNumberFormat="1" applyFont="1" applyFill="1" applyBorder="1" applyAlignment="1" applyProtection="1">
      <alignment horizontal="center" vertical="center" wrapText="1"/>
    </xf>
    <xf numFmtId="4" fontId="18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/>
    <xf numFmtId="0" fontId="5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65" fontId="0" fillId="0" borderId="1" xfId="0" applyNumberForma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top"/>
    </xf>
    <xf numFmtId="0" fontId="0" fillId="0" borderId="0" xfId="0" applyBorder="1" applyAlignment="1">
      <alignment vertical="center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9" fontId="6" fillId="2" borderId="1" xfId="0" applyNumberFormat="1" applyFont="1" applyFill="1" applyBorder="1" applyAlignment="1">
      <alignment horizontal="center" wrapText="1"/>
    </xf>
    <xf numFmtId="165" fontId="4" fillId="0" borderId="1" xfId="0" applyNumberFormat="1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topLeftCell="A16" zoomScale="85" zoomScaleNormal="85" workbookViewId="0">
      <selection activeCell="E35" sqref="E35"/>
    </sheetView>
  </sheetViews>
  <sheetFormatPr defaultColWidth="8.7109375" defaultRowHeight="15"/>
  <cols>
    <col min="1" max="1" width="27.5703125" customWidth="1"/>
    <col min="2" max="2" width="23.7109375" customWidth="1"/>
    <col min="3" max="3" width="46.85546875" customWidth="1"/>
    <col min="4" max="4" width="15.140625" customWidth="1"/>
    <col min="5" max="5" width="45.140625" bestFit="1" customWidth="1"/>
    <col min="6" max="6" width="99.28515625" bestFit="1" customWidth="1"/>
    <col min="7" max="7" width="91.7109375" customWidth="1"/>
    <col min="8" max="9" width="9.7109375" customWidth="1"/>
    <col min="10" max="10" width="9.5703125" customWidth="1"/>
    <col min="11" max="11" width="9.7109375" customWidth="1"/>
    <col min="12" max="12" width="8.42578125" customWidth="1"/>
    <col min="13" max="13" width="7.85546875" customWidth="1"/>
    <col min="14" max="14" width="8.7109375" customWidth="1"/>
    <col min="15" max="15" width="30.28515625" customWidth="1"/>
  </cols>
  <sheetData>
    <row r="1" spans="1:9" ht="18.75">
      <c r="A1" s="52" t="s">
        <v>0</v>
      </c>
      <c r="B1" s="52"/>
      <c r="C1" s="52"/>
      <c r="D1" s="52"/>
      <c r="E1" s="8"/>
      <c r="F1" s="8"/>
      <c r="G1" s="8"/>
      <c r="H1" s="8"/>
      <c r="I1" s="8"/>
    </row>
    <row r="4" spans="1:9" ht="15" customHeight="1">
      <c r="A4" s="53" t="s">
        <v>42</v>
      </c>
      <c r="B4" s="53"/>
      <c r="C4" s="53"/>
      <c r="D4" s="53"/>
      <c r="E4" s="9"/>
      <c r="F4" s="9"/>
      <c r="G4" s="9"/>
      <c r="H4" s="9"/>
      <c r="I4" s="9"/>
    </row>
    <row r="5" spans="1:9" ht="15" customHeight="1">
      <c r="A5" s="53"/>
      <c r="B5" s="53"/>
      <c r="C5" s="53"/>
      <c r="D5" s="53"/>
      <c r="E5" s="9"/>
      <c r="F5" s="9"/>
      <c r="G5" s="9"/>
      <c r="H5" s="9"/>
      <c r="I5" s="9"/>
    </row>
    <row r="8" spans="1:9" ht="15.75">
      <c r="B8" s="49" t="s">
        <v>1</v>
      </c>
      <c r="C8" s="49"/>
      <c r="D8" s="10"/>
      <c r="E8" s="10"/>
      <c r="F8" s="10"/>
      <c r="G8" s="2"/>
    </row>
    <row r="9" spans="1:9" ht="15.75" customHeight="1">
      <c r="A9" s="3"/>
      <c r="B9" s="54" t="s">
        <v>2</v>
      </c>
      <c r="C9" s="54"/>
      <c r="D9" s="5"/>
      <c r="E9" s="5"/>
      <c r="F9" s="5"/>
      <c r="G9" s="5"/>
      <c r="H9" s="4"/>
    </row>
    <row r="11" spans="1:9">
      <c r="A11" s="55" t="s">
        <v>3</v>
      </c>
      <c r="B11" s="56"/>
      <c r="C11" s="39" t="s">
        <v>43</v>
      </c>
    </row>
    <row r="12" spans="1:9">
      <c r="A12" s="55" t="s">
        <v>4</v>
      </c>
      <c r="B12" s="56"/>
      <c r="C12" s="13">
        <v>2022</v>
      </c>
    </row>
    <row r="13" spans="1:9">
      <c r="A13" s="55" t="s">
        <v>5</v>
      </c>
      <c r="B13" s="56"/>
      <c r="C13" s="40">
        <v>0</v>
      </c>
    </row>
    <row r="14" spans="1:9">
      <c r="A14" s="55" t="s">
        <v>6</v>
      </c>
      <c r="B14" s="56"/>
      <c r="C14" s="41">
        <v>8628.7999999999993</v>
      </c>
    </row>
    <row r="15" spans="1:9">
      <c r="A15" s="55" t="s">
        <v>7</v>
      </c>
      <c r="B15" s="56"/>
      <c r="C15" s="41">
        <v>8004.7</v>
      </c>
    </row>
    <row r="16" spans="1:9">
      <c r="A16" s="57" t="s">
        <v>8</v>
      </c>
      <c r="B16" s="58"/>
      <c r="C16" s="41">
        <v>114.9</v>
      </c>
    </row>
    <row r="19" spans="1:5" ht="15.75">
      <c r="A19" s="49" t="s">
        <v>9</v>
      </c>
      <c r="B19" s="49"/>
      <c r="C19" s="49"/>
      <c r="D19" s="49"/>
    </row>
    <row r="20" spans="1:5" ht="15" customHeight="1">
      <c r="A20" s="54" t="s">
        <v>56</v>
      </c>
      <c r="B20" s="54"/>
      <c r="C20" s="54"/>
      <c r="D20" s="54"/>
    </row>
    <row r="21" spans="1:5" ht="15" customHeight="1">
      <c r="A21" s="54"/>
      <c r="B21" s="54"/>
      <c r="C21" s="54"/>
      <c r="D21" s="54"/>
    </row>
    <row r="22" spans="1:5" ht="15" customHeight="1">
      <c r="A22" s="54"/>
      <c r="B22" s="54"/>
      <c r="C22" s="54"/>
      <c r="D22" s="54"/>
    </row>
    <row r="24" spans="1:5" ht="15" customHeight="1">
      <c r="A24" s="59" t="s">
        <v>57</v>
      </c>
      <c r="B24" s="60"/>
      <c r="C24" s="60"/>
      <c r="D24" s="61"/>
    </row>
    <row r="25" spans="1:5">
      <c r="A25" s="62"/>
      <c r="B25" s="63"/>
      <c r="C25" s="63"/>
      <c r="D25" s="64"/>
    </row>
    <row r="26" spans="1:5" ht="30">
      <c r="A26" s="6" t="s">
        <v>10</v>
      </c>
      <c r="B26" s="51" t="s">
        <v>11</v>
      </c>
      <c r="C26" s="51"/>
      <c r="D26" s="1" t="s">
        <v>12</v>
      </c>
    </row>
    <row r="27" spans="1:5">
      <c r="A27" s="11" t="s">
        <v>34</v>
      </c>
      <c r="B27" s="46" t="s">
        <v>13</v>
      </c>
      <c r="C27" s="46"/>
      <c r="D27" s="7">
        <v>23.39</v>
      </c>
    </row>
    <row r="28" spans="1:5">
      <c r="A28" s="11" t="s">
        <v>35</v>
      </c>
      <c r="B28" s="46" t="s">
        <v>13</v>
      </c>
      <c r="C28" s="46"/>
      <c r="D28" s="7">
        <v>25.03</v>
      </c>
    </row>
    <row r="30" spans="1:5">
      <c r="A30" s="30"/>
      <c r="B30" s="30"/>
      <c r="C30" s="30"/>
      <c r="D30" s="30"/>
      <c r="E30" s="30"/>
    </row>
    <row r="31" spans="1:5" ht="15.75">
      <c r="A31" s="47" t="s">
        <v>14</v>
      </c>
      <c r="B31" s="47"/>
      <c r="C31" s="47"/>
      <c r="D31" s="31"/>
      <c r="E31" s="30"/>
    </row>
    <row r="32" spans="1:5" ht="15.75">
      <c r="A32" s="48" t="s">
        <v>58</v>
      </c>
      <c r="B32" s="48"/>
      <c r="C32" s="48"/>
      <c r="D32" s="32"/>
      <c r="E32" s="30"/>
    </row>
    <row r="33" spans="1:5" ht="15.75">
      <c r="A33" s="48"/>
      <c r="B33" s="48"/>
      <c r="C33" s="48"/>
      <c r="D33" s="32"/>
      <c r="E33" s="30"/>
    </row>
    <row r="34" spans="1:5" ht="15.75">
      <c r="A34" s="48"/>
      <c r="B34" s="48"/>
      <c r="C34" s="48"/>
      <c r="D34" s="32"/>
      <c r="E34" s="30"/>
    </row>
    <row r="35" spans="1:5" ht="15.75">
      <c r="A35" s="14"/>
      <c r="B35" s="14" t="s">
        <v>59</v>
      </c>
      <c r="C35" s="14" t="s">
        <v>60</v>
      </c>
      <c r="D35" s="32"/>
      <c r="E35" s="30"/>
    </row>
    <row r="36" spans="1:5" ht="15.75">
      <c r="A36" s="33" t="s">
        <v>61</v>
      </c>
      <c r="B36" s="34">
        <v>2519180.04</v>
      </c>
      <c r="C36" s="34">
        <v>2290585.27</v>
      </c>
      <c r="D36" s="32"/>
      <c r="E36" s="30"/>
    </row>
    <row r="37" spans="1:5" ht="15.75">
      <c r="A37" s="33" t="s">
        <v>62</v>
      </c>
      <c r="B37" s="34">
        <v>120362.18000000001</v>
      </c>
      <c r="C37" s="34">
        <v>114880.71</v>
      </c>
      <c r="D37" s="32"/>
      <c r="E37" s="30"/>
    </row>
    <row r="38" spans="1:5">
      <c r="A38" s="33" t="s">
        <v>63</v>
      </c>
      <c r="B38" s="34">
        <v>21600</v>
      </c>
      <c r="C38" s="34">
        <v>16745.563139931743</v>
      </c>
      <c r="D38" s="35"/>
      <c r="E38" s="30"/>
    </row>
    <row r="39" spans="1:5" hidden="1">
      <c r="A39" s="36"/>
      <c r="B39" s="34"/>
      <c r="C39" s="34"/>
      <c r="D39" s="37"/>
      <c r="E39" s="30"/>
    </row>
    <row r="40" spans="1:5">
      <c r="A40" s="38" t="s">
        <v>64</v>
      </c>
      <c r="B40" s="34">
        <f>B36+B37+B39+B38</f>
        <v>2661142.2200000002</v>
      </c>
      <c r="C40" s="34">
        <f>C36+C37+C38</f>
        <v>2422211.5431399317</v>
      </c>
      <c r="D40" s="30"/>
      <c r="E40" s="30"/>
    </row>
    <row r="42" spans="1:5" ht="15.75">
      <c r="A42" s="49" t="s">
        <v>15</v>
      </c>
      <c r="B42" s="49"/>
      <c r="C42" s="49"/>
      <c r="D42" s="49"/>
      <c r="E42" s="49"/>
    </row>
    <row r="43" spans="1:5" ht="15.75">
      <c r="A43" s="50" t="s">
        <v>17</v>
      </c>
      <c r="B43" s="50"/>
      <c r="C43" s="50"/>
      <c r="D43" s="50"/>
      <c r="E43" s="50"/>
    </row>
    <row r="44" spans="1:5" ht="105">
      <c r="A44" s="15" t="s">
        <v>65</v>
      </c>
      <c r="B44" s="15" t="s">
        <v>66</v>
      </c>
      <c r="C44" s="42" t="s">
        <v>67</v>
      </c>
      <c r="D44" s="43"/>
      <c r="E44" s="15" t="s">
        <v>68</v>
      </c>
    </row>
    <row r="45" spans="1:5">
      <c r="A45" s="34">
        <v>-116367</v>
      </c>
      <c r="B45" s="34">
        <f>C40</f>
        <v>2422211.5431399317</v>
      </c>
      <c r="C45" s="44">
        <f>'Раздел 5'!M28</f>
        <v>2031410.25</v>
      </c>
      <c r="D45" s="45"/>
      <c r="E45" s="34">
        <f>A45+B45-C45</f>
        <v>274434.29313993175</v>
      </c>
    </row>
    <row r="47" spans="1:5">
      <c r="A47" s="4"/>
      <c r="B47" s="4"/>
      <c r="C47" s="4"/>
      <c r="D47" s="4"/>
      <c r="E47" s="4"/>
    </row>
    <row r="48" spans="1:5">
      <c r="A48" s="4"/>
      <c r="B48" s="4"/>
      <c r="C48" s="4"/>
      <c r="D48" s="4"/>
      <c r="E48" s="4"/>
    </row>
  </sheetData>
  <mergeCells count="22">
    <mergeCell ref="B26:C26"/>
    <mergeCell ref="A1:D1"/>
    <mergeCell ref="A4:D5"/>
    <mergeCell ref="B8:C8"/>
    <mergeCell ref="B9:C9"/>
    <mergeCell ref="A11:B11"/>
    <mergeCell ref="A15:B15"/>
    <mergeCell ref="A16:B16"/>
    <mergeCell ref="A19:D19"/>
    <mergeCell ref="A12:B12"/>
    <mergeCell ref="A13:B13"/>
    <mergeCell ref="A14:B14"/>
    <mergeCell ref="A20:D22"/>
    <mergeCell ref="A24:D25"/>
    <mergeCell ref="C44:D44"/>
    <mergeCell ref="C45:D45"/>
    <mergeCell ref="B27:C27"/>
    <mergeCell ref="B28:C28"/>
    <mergeCell ref="A31:C31"/>
    <mergeCell ref="A32:C34"/>
    <mergeCell ref="A42:E42"/>
    <mergeCell ref="A43:E43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opLeftCell="A16" zoomScaleNormal="100" workbookViewId="0">
      <selection activeCell="A42" sqref="A42"/>
    </sheetView>
  </sheetViews>
  <sheetFormatPr defaultColWidth="8.85546875" defaultRowHeight="15"/>
  <cols>
    <col min="1" max="1" width="26.85546875" customWidth="1"/>
    <col min="2" max="2" width="12.7109375" customWidth="1"/>
    <col min="3" max="3" width="10.5703125" customWidth="1"/>
    <col min="4" max="4" width="13" customWidth="1"/>
    <col min="5" max="5" width="11.28515625" customWidth="1"/>
    <col min="6" max="6" width="11" customWidth="1"/>
    <col min="7" max="8" width="10.85546875" customWidth="1"/>
    <col min="9" max="9" width="13.28515625" customWidth="1"/>
    <col min="10" max="10" width="16.5703125" customWidth="1"/>
    <col min="11" max="11" width="13" customWidth="1"/>
    <col min="12" max="12" width="13.140625" customWidth="1"/>
    <col min="13" max="13" width="11.28515625" customWidth="1"/>
  </cols>
  <sheetData>
    <row r="1" spans="1:13" ht="15.75">
      <c r="A1" s="49" t="s">
        <v>16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>
      <c r="A2" s="67" t="s">
        <v>18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</row>
    <row r="4" spans="1:13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</row>
    <row r="6" spans="1:13">
      <c r="A6" s="66" t="s">
        <v>19</v>
      </c>
      <c r="B6" s="65" t="s">
        <v>20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6" t="s">
        <v>21</v>
      </c>
    </row>
    <row r="7" spans="1:13">
      <c r="A7" s="66"/>
      <c r="B7" s="16" t="s">
        <v>22</v>
      </c>
      <c r="C7" s="16" t="s">
        <v>23</v>
      </c>
      <c r="D7" s="16" t="s">
        <v>24</v>
      </c>
      <c r="E7" s="16" t="s">
        <v>25</v>
      </c>
      <c r="F7" s="16" t="s">
        <v>26</v>
      </c>
      <c r="G7" s="16" t="s">
        <v>27</v>
      </c>
      <c r="H7" s="16" t="s">
        <v>28</v>
      </c>
      <c r="I7" s="16" t="s">
        <v>29</v>
      </c>
      <c r="J7" s="16" t="s">
        <v>30</v>
      </c>
      <c r="K7" s="16" t="s">
        <v>31</v>
      </c>
      <c r="L7" s="16" t="s">
        <v>52</v>
      </c>
      <c r="M7" s="66"/>
    </row>
    <row r="8" spans="1:13">
      <c r="A8" s="16">
        <v>1</v>
      </c>
      <c r="B8" s="16">
        <v>2</v>
      </c>
      <c r="C8" s="16">
        <v>3</v>
      </c>
      <c r="D8" s="16">
        <v>4</v>
      </c>
      <c r="E8" s="16">
        <v>5</v>
      </c>
      <c r="F8" s="16">
        <v>6</v>
      </c>
      <c r="G8" s="16">
        <v>7</v>
      </c>
      <c r="H8" s="16">
        <v>8</v>
      </c>
      <c r="I8" s="16">
        <v>9</v>
      </c>
      <c r="J8" s="16">
        <v>10</v>
      </c>
      <c r="K8" s="16">
        <v>11</v>
      </c>
      <c r="L8" s="16">
        <v>12</v>
      </c>
      <c r="M8" s="16">
        <v>14</v>
      </c>
    </row>
    <row r="9" spans="1:13" ht="45">
      <c r="A9" s="17" t="s">
        <v>32</v>
      </c>
      <c r="B9" s="24">
        <v>20293</v>
      </c>
      <c r="C9" s="24">
        <v>20293</v>
      </c>
      <c r="D9" s="24">
        <v>20293</v>
      </c>
      <c r="E9" s="24">
        <v>32652</v>
      </c>
      <c r="F9" s="24">
        <v>20293</v>
      </c>
      <c r="G9" s="24">
        <v>20293</v>
      </c>
      <c r="H9" s="24">
        <v>20293</v>
      </c>
      <c r="I9" s="24">
        <v>20293</v>
      </c>
      <c r="J9" s="24">
        <v>20293</v>
      </c>
      <c r="K9" s="24">
        <v>36225</v>
      </c>
      <c r="L9" s="24">
        <v>48236</v>
      </c>
      <c r="M9" s="24">
        <f>SUM(B9:L9)</f>
        <v>279457</v>
      </c>
    </row>
    <row r="10" spans="1:13" ht="30">
      <c r="A10" s="17" t="s">
        <v>36</v>
      </c>
      <c r="B10" s="24">
        <v>65708.39</v>
      </c>
      <c r="C10" s="24">
        <v>37088.69</v>
      </c>
      <c r="D10" s="24">
        <v>16481.09</v>
      </c>
      <c r="E10" s="24">
        <v>57017.599999999999</v>
      </c>
      <c r="F10" s="24">
        <v>58967.6</v>
      </c>
      <c r="G10" s="24">
        <v>59467.6</v>
      </c>
      <c r="H10" s="24">
        <v>49967.6</v>
      </c>
      <c r="I10" s="24">
        <v>50967.6</v>
      </c>
      <c r="J10" s="24">
        <v>46967.6</v>
      </c>
      <c r="K10" s="24">
        <v>55967.6</v>
      </c>
      <c r="L10" s="24">
        <v>51342.78</v>
      </c>
      <c r="M10" s="24">
        <f t="shared" ref="M10:M26" si="0">SUM(B10:L10)</f>
        <v>549944.14999999991</v>
      </c>
    </row>
    <row r="11" spans="1:13" ht="60">
      <c r="A11" s="18" t="s">
        <v>37</v>
      </c>
      <c r="B11" s="25">
        <v>1664</v>
      </c>
      <c r="C11" s="25">
        <v>2700</v>
      </c>
      <c r="D11" s="25">
        <v>3800</v>
      </c>
      <c r="E11" s="25">
        <v>4700</v>
      </c>
      <c r="F11" s="25">
        <v>3850</v>
      </c>
      <c r="G11" s="25">
        <v>3937.6</v>
      </c>
      <c r="H11" s="25">
        <v>5600</v>
      </c>
      <c r="I11" s="25">
        <v>3150</v>
      </c>
      <c r="J11" s="25">
        <v>2450</v>
      </c>
      <c r="K11" s="25">
        <v>7300</v>
      </c>
      <c r="L11" s="25">
        <v>6500</v>
      </c>
      <c r="M11" s="24">
        <f t="shared" si="0"/>
        <v>45651.6</v>
      </c>
    </row>
    <row r="12" spans="1:13" ht="75">
      <c r="A12" s="17" t="s">
        <v>38</v>
      </c>
      <c r="B12" s="25">
        <v>24261.449999999997</v>
      </c>
      <c r="C12" s="25">
        <v>34238.1</v>
      </c>
      <c r="D12" s="25">
        <v>36581.200000000004</v>
      </c>
      <c r="E12" s="25">
        <v>12188.96</v>
      </c>
      <c r="F12" s="25">
        <v>16165.449999999997</v>
      </c>
      <c r="G12" s="25">
        <v>11881.489999999998</v>
      </c>
      <c r="H12" s="25">
        <v>6897.07</v>
      </c>
      <c r="I12" s="25">
        <v>34009.11</v>
      </c>
      <c r="J12" s="25">
        <v>34838.69</v>
      </c>
      <c r="K12" s="25">
        <v>45861.369999999995</v>
      </c>
      <c r="L12" s="25">
        <v>52724.439999999995</v>
      </c>
      <c r="M12" s="24">
        <f t="shared" si="0"/>
        <v>309647.33</v>
      </c>
    </row>
    <row r="13" spans="1:13" ht="30">
      <c r="A13" s="18" t="s">
        <v>39</v>
      </c>
      <c r="B13" s="25">
        <f>SUM(B14:B25)</f>
        <v>7175.3600000000006</v>
      </c>
      <c r="C13" s="25">
        <f t="shared" ref="C13:L13" si="1">SUM(C14:C25)</f>
        <v>0</v>
      </c>
      <c r="D13" s="25">
        <f t="shared" si="1"/>
        <v>6000</v>
      </c>
      <c r="E13" s="25">
        <f t="shared" si="1"/>
        <v>5130.08</v>
      </c>
      <c r="F13" s="25">
        <f t="shared" si="1"/>
        <v>4638</v>
      </c>
      <c r="G13" s="25">
        <f t="shared" si="1"/>
        <v>2362.3000000000002</v>
      </c>
      <c r="H13" s="25">
        <f t="shared" si="1"/>
        <v>5912.49</v>
      </c>
      <c r="I13" s="25">
        <f t="shared" si="1"/>
        <v>24446.83</v>
      </c>
      <c r="J13" s="25">
        <f t="shared" si="1"/>
        <v>6774.79</v>
      </c>
      <c r="K13" s="25">
        <f t="shared" si="1"/>
        <v>6000</v>
      </c>
      <c r="L13" s="25">
        <f t="shared" si="1"/>
        <v>12000</v>
      </c>
      <c r="M13" s="24">
        <f t="shared" si="0"/>
        <v>80439.850000000006</v>
      </c>
    </row>
    <row r="14" spans="1:13">
      <c r="A14" s="19" t="s">
        <v>44</v>
      </c>
      <c r="B14" s="26">
        <v>6083.8</v>
      </c>
      <c r="C14" s="27"/>
      <c r="D14" s="26"/>
      <c r="E14" s="27"/>
      <c r="F14" s="26"/>
      <c r="G14" s="26"/>
      <c r="H14" s="26"/>
      <c r="I14" s="26"/>
      <c r="J14" s="26"/>
      <c r="K14" s="26"/>
      <c r="L14" s="26"/>
      <c r="M14" s="27">
        <f t="shared" si="0"/>
        <v>6083.8</v>
      </c>
    </row>
    <row r="15" spans="1:13">
      <c r="A15" s="19" t="s">
        <v>45</v>
      </c>
      <c r="B15" s="26">
        <v>1091.56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7">
        <f t="shared" si="0"/>
        <v>1091.56</v>
      </c>
    </row>
    <row r="16" spans="1:13" ht="45">
      <c r="A16" s="19" t="s">
        <v>51</v>
      </c>
      <c r="B16" s="26"/>
      <c r="C16" s="26"/>
      <c r="D16" s="26">
        <v>6000</v>
      </c>
      <c r="E16" s="26">
        <v>1500</v>
      </c>
      <c r="F16" s="26">
        <v>1500</v>
      </c>
      <c r="G16" s="26">
        <v>1500</v>
      </c>
      <c r="H16" s="26">
        <v>3000</v>
      </c>
      <c r="I16" s="26">
        <v>3000</v>
      </c>
      <c r="J16" s="26">
        <v>3000</v>
      </c>
      <c r="K16" s="26">
        <v>6000</v>
      </c>
      <c r="L16" s="26">
        <v>12000</v>
      </c>
      <c r="M16" s="27">
        <f t="shared" si="0"/>
        <v>37500</v>
      </c>
    </row>
    <row r="17" spans="1:13" ht="30">
      <c r="A17" s="19" t="s">
        <v>40</v>
      </c>
      <c r="B17" s="26"/>
      <c r="C17" s="26"/>
      <c r="D17" s="26"/>
      <c r="E17" s="26">
        <v>1899.72</v>
      </c>
      <c r="F17" s="26"/>
      <c r="G17" s="26"/>
      <c r="H17" s="26"/>
      <c r="I17" s="26"/>
      <c r="J17" s="26"/>
      <c r="K17" s="26"/>
      <c r="L17" s="26"/>
      <c r="M17" s="27">
        <f t="shared" si="0"/>
        <v>1899.72</v>
      </c>
    </row>
    <row r="18" spans="1:13">
      <c r="A18" s="20" t="s">
        <v>41</v>
      </c>
      <c r="B18" s="23"/>
      <c r="C18" s="23"/>
      <c r="D18" s="23"/>
      <c r="E18" s="23">
        <v>259.5</v>
      </c>
      <c r="F18" s="23"/>
      <c r="G18" s="23"/>
      <c r="H18" s="26"/>
      <c r="I18" s="26"/>
      <c r="J18" s="26"/>
      <c r="K18" s="26"/>
      <c r="L18" s="26"/>
      <c r="M18" s="27">
        <f t="shared" si="0"/>
        <v>259.5</v>
      </c>
    </row>
    <row r="19" spans="1:13">
      <c r="A19" s="20" t="s">
        <v>46</v>
      </c>
      <c r="B19" s="23"/>
      <c r="C19" s="23"/>
      <c r="D19" s="23"/>
      <c r="E19" s="23">
        <v>1470.8600000000001</v>
      </c>
      <c r="F19" s="23"/>
      <c r="G19" s="23">
        <v>862.3</v>
      </c>
      <c r="H19" s="26"/>
      <c r="I19" s="26"/>
      <c r="J19" s="26"/>
      <c r="K19" s="26"/>
      <c r="L19" s="26"/>
      <c r="M19" s="27">
        <f t="shared" si="0"/>
        <v>2333.16</v>
      </c>
    </row>
    <row r="20" spans="1:13">
      <c r="A20" s="20" t="s">
        <v>47</v>
      </c>
      <c r="B20" s="23"/>
      <c r="C20" s="23"/>
      <c r="D20" s="23"/>
      <c r="E20" s="23"/>
      <c r="F20" s="23">
        <v>3138</v>
      </c>
      <c r="G20" s="28"/>
      <c r="H20" s="26"/>
      <c r="I20" s="26"/>
      <c r="J20" s="26"/>
      <c r="K20" s="26"/>
      <c r="L20" s="26"/>
      <c r="M20" s="27">
        <f t="shared" si="0"/>
        <v>3138</v>
      </c>
    </row>
    <row r="21" spans="1:13" ht="30">
      <c r="A21" s="21" t="s">
        <v>48</v>
      </c>
      <c r="B21" s="23"/>
      <c r="C21" s="23"/>
      <c r="D21" s="23"/>
      <c r="E21" s="23"/>
      <c r="F21" s="23"/>
      <c r="G21" s="23"/>
      <c r="H21" s="23">
        <v>2912.49</v>
      </c>
      <c r="I21" s="23"/>
      <c r="J21" s="23">
        <v>2912.49</v>
      </c>
      <c r="K21" s="23"/>
      <c r="L21" s="26"/>
      <c r="M21" s="27">
        <f t="shared" si="0"/>
        <v>5824.98</v>
      </c>
    </row>
    <row r="22" spans="1:13" ht="30">
      <c r="A22" s="21" t="s">
        <v>53</v>
      </c>
      <c r="B22" s="23"/>
      <c r="C22" s="23"/>
      <c r="D22" s="23"/>
      <c r="E22" s="23"/>
      <c r="F22" s="23"/>
      <c r="G22" s="23"/>
      <c r="H22" s="23"/>
      <c r="I22" s="23">
        <v>13003.1</v>
      </c>
      <c r="J22" s="23"/>
      <c r="K22" s="23"/>
      <c r="L22" s="26"/>
      <c r="M22" s="27">
        <f t="shared" si="0"/>
        <v>13003.1</v>
      </c>
    </row>
    <row r="23" spans="1:13" ht="30">
      <c r="A23" s="21" t="s">
        <v>48</v>
      </c>
      <c r="B23" s="23"/>
      <c r="C23" s="23"/>
      <c r="D23" s="23"/>
      <c r="E23" s="23"/>
      <c r="F23" s="23"/>
      <c r="G23" s="23"/>
      <c r="H23" s="23"/>
      <c r="I23" s="23">
        <v>2912.49</v>
      </c>
      <c r="J23" s="23"/>
      <c r="K23" s="23"/>
      <c r="L23" s="26"/>
      <c r="M23" s="27">
        <f t="shared" si="0"/>
        <v>2912.49</v>
      </c>
    </row>
    <row r="24" spans="1:13" ht="30">
      <c r="A24" s="21" t="s">
        <v>49</v>
      </c>
      <c r="B24" s="23"/>
      <c r="C24" s="23"/>
      <c r="D24" s="23"/>
      <c r="E24" s="23"/>
      <c r="F24" s="23"/>
      <c r="G24" s="23"/>
      <c r="H24" s="23"/>
      <c r="I24" s="23">
        <v>2586.9</v>
      </c>
      <c r="J24" s="23">
        <v>862.3</v>
      </c>
      <c r="K24" s="23"/>
      <c r="L24" s="26"/>
      <c r="M24" s="27">
        <f t="shared" si="0"/>
        <v>3449.2</v>
      </c>
    </row>
    <row r="25" spans="1:13" ht="30">
      <c r="A25" s="21" t="s">
        <v>50</v>
      </c>
      <c r="B25" s="23"/>
      <c r="C25" s="23"/>
      <c r="D25" s="23"/>
      <c r="E25" s="23"/>
      <c r="F25" s="23"/>
      <c r="G25" s="23"/>
      <c r="H25" s="23"/>
      <c r="I25" s="23">
        <v>2944.34</v>
      </c>
      <c r="J25" s="23"/>
      <c r="K25" s="23"/>
      <c r="L25" s="26"/>
      <c r="M25" s="27">
        <f t="shared" si="0"/>
        <v>2944.34</v>
      </c>
    </row>
    <row r="26" spans="1:13">
      <c r="A26" s="18" t="s">
        <v>54</v>
      </c>
      <c r="B26" s="29">
        <v>52017.99</v>
      </c>
      <c r="C26" s="29">
        <v>52017.99</v>
      </c>
      <c r="D26" s="29">
        <v>52017.99</v>
      </c>
      <c r="E26" s="29">
        <v>52017.99</v>
      </c>
      <c r="F26" s="29">
        <v>52017.99</v>
      </c>
      <c r="G26" s="29">
        <v>52017.99</v>
      </c>
      <c r="H26" s="29">
        <v>55700.46</v>
      </c>
      <c r="I26" s="29">
        <v>55700.46</v>
      </c>
      <c r="J26" s="29">
        <v>55700.46</v>
      </c>
      <c r="K26" s="29">
        <v>55700.46</v>
      </c>
      <c r="L26" s="25">
        <v>111400.92</v>
      </c>
      <c r="M26" s="24">
        <f t="shared" si="0"/>
        <v>646310.70000000007</v>
      </c>
    </row>
    <row r="27" spans="1:13" ht="45">
      <c r="A27" s="18" t="s">
        <v>55</v>
      </c>
      <c r="B27" s="29">
        <v>18213.275999999998</v>
      </c>
      <c r="C27" s="29">
        <v>0</v>
      </c>
      <c r="D27" s="29">
        <v>3361.3919999999998</v>
      </c>
      <c r="E27" s="29">
        <v>12159.336000000001</v>
      </c>
      <c r="F27" s="29">
        <v>19022.759999999998</v>
      </c>
      <c r="G27" s="29">
        <v>1029</v>
      </c>
      <c r="H27" s="29">
        <v>8019.4919999999993</v>
      </c>
      <c r="I27" s="29">
        <v>30571.043999999998</v>
      </c>
      <c r="J27" s="29">
        <v>0</v>
      </c>
      <c r="K27" s="29">
        <v>14808.083999999999</v>
      </c>
      <c r="L27" s="25">
        <v>12775.235999999999</v>
      </c>
      <c r="M27" s="24">
        <f>SUM(B27:L27)</f>
        <v>119959.62</v>
      </c>
    </row>
    <row r="28" spans="1:13">
      <c r="A28" s="22" t="s">
        <v>33</v>
      </c>
      <c r="B28" s="24">
        <f>B9+B10+B11+B12+B13+B26+B27</f>
        <v>189333.46600000001</v>
      </c>
      <c r="C28" s="24">
        <f t="shared" ref="C28:L28" si="2">C9+C10+C11+C12+C13+C26+C27</f>
        <v>146337.78</v>
      </c>
      <c r="D28" s="24">
        <f t="shared" si="2"/>
        <v>138534.67199999999</v>
      </c>
      <c r="E28" s="24">
        <f t="shared" si="2"/>
        <v>175865.96600000001</v>
      </c>
      <c r="F28" s="24">
        <f t="shared" si="2"/>
        <v>174954.80000000002</v>
      </c>
      <c r="G28" s="24">
        <f t="shared" si="2"/>
        <v>150988.98000000001</v>
      </c>
      <c r="H28" s="24">
        <f t="shared" si="2"/>
        <v>152390.11200000002</v>
      </c>
      <c r="I28" s="24">
        <f t="shared" si="2"/>
        <v>219138.04399999999</v>
      </c>
      <c r="J28" s="24">
        <f t="shared" si="2"/>
        <v>167024.54</v>
      </c>
      <c r="K28" s="24">
        <f t="shared" si="2"/>
        <v>221862.514</v>
      </c>
      <c r="L28" s="24">
        <f t="shared" si="2"/>
        <v>294979.37599999999</v>
      </c>
      <c r="M28" s="24">
        <f>SUM(B28:L28)</f>
        <v>2031410.25</v>
      </c>
    </row>
    <row r="29" spans="1:13">
      <c r="A29" s="12"/>
    </row>
  </sheetData>
  <mergeCells count="5">
    <mergeCell ref="B6:L6"/>
    <mergeCell ref="A6:A7"/>
    <mergeCell ref="M6:M7"/>
    <mergeCell ref="A2:M4"/>
    <mergeCell ref="A1:M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1-4</vt:lpstr>
      <vt:lpstr>Раздел 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Воронкин Никита Валентинович</dc:creator>
  <cp:lastModifiedBy>Воронкин Никита Валентинович</cp:lastModifiedBy>
  <dcterms:created xsi:type="dcterms:W3CDTF">2006-09-16T00:00:00Z</dcterms:created>
  <dcterms:modified xsi:type="dcterms:W3CDTF">2025-03-26T05:56:42Z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03F00FBE47F44F4B8DE0F967917606B0_12</vt:lpwstr>
  </property>
  <property fmtid="{D5CDD505-2E9C-101B-9397-08002B2CF9AE}" pid="3" name="KSOProductBuildVer">
    <vt:lpwstr>1049-12.2.0.19307</vt:lpwstr>
  </property>
  <property fmtid="{D5CDD505-2E9C-101B-9397-08002B2CF9AE}" pid="4" name="KSOReadingLayout">
    <vt:bool>true</vt:bool>
  </property>
</Properties>
</file>