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povskoyKI\Desktop\ЖУ - Теплосети\Апрель 2026\"/>
    </mc:Choice>
  </mc:AlternateContent>
  <bookViews>
    <workbookView xWindow="-120" yWindow="-120" windowWidth="29040" windowHeight="15720"/>
  </bookViews>
  <sheets>
    <sheet name="Лист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" l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D5" i="2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H86" i="2"/>
  <c r="G30" i="2" s="1"/>
  <c r="F5" i="2"/>
  <c r="F6" i="2"/>
  <c r="F7" i="2"/>
  <c r="F8" i="2"/>
  <c r="F9" i="2"/>
  <c r="F10" i="2"/>
  <c r="F11" i="2"/>
  <c r="F12" i="2"/>
  <c r="H12" i="2" s="1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4" i="2"/>
  <c r="H82" i="2"/>
  <c r="H28" i="2" l="1"/>
  <c r="H76" i="2"/>
  <c r="G72" i="2"/>
  <c r="H52" i="2"/>
  <c r="H60" i="2"/>
  <c r="H36" i="2"/>
  <c r="H68" i="2"/>
  <c r="H44" i="2"/>
  <c r="H20" i="2"/>
  <c r="H58" i="2"/>
  <c r="H34" i="2"/>
  <c r="H26" i="2"/>
  <c r="H66" i="2"/>
  <c r="H18" i="2"/>
  <c r="H4" i="2"/>
  <c r="H42" i="2"/>
  <c r="H74" i="2"/>
  <c r="H50" i="2"/>
  <c r="H10" i="2"/>
  <c r="H65" i="2"/>
  <c r="H49" i="2"/>
  <c r="H25" i="2"/>
  <c r="H17" i="2"/>
  <c r="H9" i="2"/>
  <c r="H80" i="2"/>
  <c r="H72" i="2"/>
  <c r="H64" i="2"/>
  <c r="H56" i="2"/>
  <c r="H48" i="2"/>
  <c r="H40" i="2"/>
  <c r="H32" i="2"/>
  <c r="H81" i="2"/>
  <c r="H57" i="2"/>
  <c r="H33" i="2"/>
  <c r="H78" i="2"/>
  <c r="H70" i="2"/>
  <c r="H62" i="2"/>
  <c r="H54" i="2"/>
  <c r="H46" i="2"/>
  <c r="H38" i="2"/>
  <c r="H30" i="2"/>
  <c r="H22" i="2"/>
  <c r="H14" i="2"/>
  <c r="H6" i="2"/>
  <c r="H73" i="2"/>
  <c r="H41" i="2"/>
  <c r="G27" i="2"/>
  <c r="H24" i="2"/>
  <c r="H16" i="2"/>
  <c r="H8" i="2"/>
  <c r="H79" i="2"/>
  <c r="H71" i="2"/>
  <c r="H63" i="2"/>
  <c r="H55" i="2"/>
  <c r="H47" i="2"/>
  <c r="H39" i="2"/>
  <c r="H31" i="2"/>
  <c r="H23" i="2"/>
  <c r="H15" i="2"/>
  <c r="H7" i="2"/>
  <c r="G43" i="2"/>
  <c r="H77" i="2"/>
  <c r="H69" i="2"/>
  <c r="H61" i="2"/>
  <c r="H53" i="2"/>
  <c r="H45" i="2"/>
  <c r="H37" i="2"/>
  <c r="H29" i="2"/>
  <c r="H21" i="2"/>
  <c r="H13" i="2"/>
  <c r="H5" i="2"/>
  <c r="H75" i="2"/>
  <c r="H67" i="2"/>
  <c r="H59" i="2"/>
  <c r="H51" i="2"/>
  <c r="H43" i="2"/>
  <c r="H35" i="2"/>
  <c r="H27" i="2"/>
  <c r="H19" i="2"/>
  <c r="H11" i="2"/>
  <c r="G64" i="2"/>
  <c r="G63" i="2"/>
  <c r="G33" i="2"/>
  <c r="G55" i="2"/>
  <c r="G15" i="2"/>
  <c r="G44" i="2"/>
  <c r="G35" i="2"/>
  <c r="G81" i="2"/>
  <c r="G48" i="2"/>
  <c r="G22" i="2"/>
  <c r="G59" i="2"/>
  <c r="G31" i="2"/>
  <c r="G61" i="2"/>
  <c r="G10" i="2"/>
  <c r="G54" i="2"/>
  <c r="G4" i="2"/>
  <c r="G60" i="2"/>
  <c r="G9" i="2"/>
  <c r="G71" i="2"/>
  <c r="G34" i="2"/>
  <c r="G24" i="2"/>
  <c r="G13" i="2"/>
  <c r="G21" i="2"/>
  <c r="G51" i="2"/>
  <c r="G70" i="2"/>
  <c r="G76" i="2"/>
  <c r="G40" i="2"/>
  <c r="G57" i="2"/>
  <c r="G17" i="2"/>
  <c r="G45" i="2"/>
  <c r="G5" i="2"/>
  <c r="G49" i="2"/>
  <c r="G39" i="2"/>
  <c r="G36" i="2"/>
  <c r="G65" i="2"/>
  <c r="G6" i="2"/>
  <c r="G68" i="2"/>
  <c r="G79" i="2"/>
  <c r="G47" i="2"/>
  <c r="G29" i="2"/>
  <c r="G32" i="2"/>
  <c r="G46" i="2"/>
  <c r="G25" i="2"/>
  <c r="G28" i="2"/>
  <c r="G12" i="2"/>
  <c r="G19" i="2"/>
  <c r="G14" i="2"/>
  <c r="F82" i="2"/>
  <c r="G42" i="2"/>
  <c r="G78" i="2"/>
  <c r="G74" i="2"/>
  <c r="G69" i="2"/>
  <c r="G7" i="2"/>
  <c r="G67" i="2"/>
  <c r="G20" i="2"/>
  <c r="G77" i="2"/>
  <c r="G80" i="2"/>
  <c r="G75" i="2"/>
  <c r="G66" i="2"/>
  <c r="G73" i="2"/>
  <c r="G26" i="2"/>
  <c r="G38" i="2"/>
  <c r="G52" i="2"/>
  <c r="G62" i="2"/>
  <c r="G53" i="2"/>
  <c r="G23" i="2"/>
  <c r="G56" i="2"/>
  <c r="G58" i="2"/>
  <c r="G50" i="2"/>
  <c r="G8" i="2"/>
  <c r="G16" i="2"/>
  <c r="G41" i="2"/>
  <c r="G37" i="2"/>
  <c r="G11" i="2"/>
  <c r="G18" i="2"/>
  <c r="G82" i="2" l="1"/>
</calcChain>
</file>

<file path=xl/sharedStrings.xml><?xml version="1.0" encoding="utf-8"?>
<sst xmlns="http://schemas.openxmlformats.org/spreadsheetml/2006/main" count="99" uniqueCount="20">
  <si>
    <t>G4</t>
  </si>
  <si>
    <t>D4</t>
  </si>
  <si>
    <t>K4</t>
  </si>
  <si>
    <t>MES4</t>
  </si>
  <si>
    <t>GOD4</t>
  </si>
  <si>
    <t>Vi*</t>
  </si>
  <si>
    <t>Vои*</t>
  </si>
  <si>
    <t>RAZ4</t>
  </si>
  <si>
    <t>Si</t>
  </si>
  <si>
    <t>PRIM</t>
  </si>
  <si>
    <t>кв.м.</t>
  </si>
  <si>
    <t>Итого по ОДПУ:</t>
  </si>
  <si>
    <t>Гкал</t>
  </si>
  <si>
    <t>МОП:</t>
  </si>
  <si>
    <t>кв.м</t>
  </si>
  <si>
    <t>Факт.потр.:</t>
  </si>
  <si>
    <t>Об.площ.:</t>
  </si>
  <si>
    <t>Директор</t>
  </si>
  <si>
    <t>Шарапов О.Н.</t>
  </si>
  <si>
    <t>Адрес МКД: Макаренко 1Г, расчетный период с 24.03.2026 по 04.04.2026г.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</si>
</sst>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1"/>
  <sheetViews>
    <sheetView tabSelected="1" topLeftCell="A58" workbookViewId="0">
      <selection activeCell="H85" sqref="H85"/>
    </sheetView>
  </sheetViews>
  <sheetFormatPr defaultRowHeight="12.75" x14ac:dyDescent="0.2"/>
  <cols>
    <col min="6" max="6" width="12.5703125" customWidth="1"/>
    <col min="7" max="7" width="12.140625" customWidth="1"/>
    <col min="8" max="8" width="11.5703125" customWidth="1"/>
    <col min="13" max="13" width="15" customWidth="1"/>
  </cols>
  <sheetData>
    <row r="1" spans="1:10" ht="15" x14ac:dyDescent="0.2">
      <c r="A1" s="14" t="s">
        <v>19</v>
      </c>
      <c r="B1" s="14"/>
      <c r="C1" s="14"/>
      <c r="D1" s="14"/>
      <c r="E1" s="14"/>
      <c r="F1" s="14"/>
      <c r="G1" s="14"/>
      <c r="H1" s="14"/>
      <c r="I1" s="15"/>
      <c r="J1" s="15"/>
    </row>
    <row r="2" spans="1:10" ht="15" x14ac:dyDescent="0.25">
      <c r="A2" s="1"/>
      <c r="B2" s="1"/>
      <c r="C2" s="1"/>
      <c r="D2" s="1"/>
      <c r="E2" s="1"/>
      <c r="F2" s="1"/>
      <c r="G2" s="1"/>
      <c r="H2" s="1"/>
      <c r="I2" s="1"/>
    </row>
    <row r="3" spans="1:10" ht="15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3" t="s">
        <v>5</v>
      </c>
      <c r="G3" s="3" t="s">
        <v>6</v>
      </c>
      <c r="H3" s="6" t="s">
        <v>7</v>
      </c>
      <c r="I3" s="2" t="s">
        <v>8</v>
      </c>
      <c r="J3" s="2" t="s">
        <v>9</v>
      </c>
    </row>
    <row r="4" spans="1:10" ht="15" x14ac:dyDescent="0.25">
      <c r="A4" s="4">
        <v>5920</v>
      </c>
      <c r="B4" s="4">
        <v>14</v>
      </c>
      <c r="C4" s="4">
        <v>11</v>
      </c>
      <c r="D4" s="4">
        <v>4</v>
      </c>
      <c r="E4" s="4">
        <v>2026</v>
      </c>
      <c r="F4" s="4">
        <f>$H$84/SUM($H$87+$H$85)*I4</f>
        <v>0.17291009729161189</v>
      </c>
      <c r="G4" s="4">
        <f>I4*SUM($H$84-$H$86)/$H$87</f>
        <v>4.0408886682955052E-2</v>
      </c>
      <c r="H4" s="4">
        <f>F4+I4*SUM($H$84-$H$86)/$H$87</f>
        <v>0.21331898397456694</v>
      </c>
      <c r="I4" s="4">
        <v>50.9</v>
      </c>
      <c r="J4" s="5" t="s">
        <v>10</v>
      </c>
    </row>
    <row r="5" spans="1:10" ht="15" x14ac:dyDescent="0.25">
      <c r="A5" s="4">
        <v>5920</v>
      </c>
      <c r="B5" s="4">
        <v>14</v>
      </c>
      <c r="C5" s="4">
        <v>21</v>
      </c>
      <c r="D5" s="4">
        <f>D4</f>
        <v>4</v>
      </c>
      <c r="E5" s="4">
        <f>(E4)</f>
        <v>2026</v>
      </c>
      <c r="F5" s="4">
        <f t="shared" ref="F5:F68" si="0">$H$84/SUM($H$87+$H$85)*I5</f>
        <v>0.11583957402051014</v>
      </c>
      <c r="G5" s="4">
        <f t="shared" ref="G5:G68" si="1">I5*SUM($H$84-$H$86)/$H$87</f>
        <v>2.7071572414317631E-2</v>
      </c>
      <c r="H5" s="4">
        <f t="shared" ref="H5:H68" si="2">F5+I5*SUM($H$84-$H$86)/$H$87</f>
        <v>0.14291114643482777</v>
      </c>
      <c r="I5" s="4">
        <v>34.1</v>
      </c>
      <c r="J5" s="5" t="s">
        <v>10</v>
      </c>
    </row>
    <row r="6" spans="1:10" ht="15" x14ac:dyDescent="0.25">
      <c r="A6" s="4">
        <v>5920</v>
      </c>
      <c r="B6" s="4">
        <v>14</v>
      </c>
      <c r="C6" s="4">
        <v>31</v>
      </c>
      <c r="D6" s="4">
        <f t="shared" ref="D6:D69" si="3">D5</f>
        <v>4</v>
      </c>
      <c r="E6" s="4">
        <f t="shared" ref="E6:E69" si="4">(E5)</f>
        <v>2026</v>
      </c>
      <c r="F6" s="4">
        <f t="shared" si="0"/>
        <v>0.11651898501183276</v>
      </c>
      <c r="G6" s="4">
        <f t="shared" si="1"/>
        <v>2.723034996513474E-2</v>
      </c>
      <c r="H6" s="4">
        <f t="shared" si="2"/>
        <v>0.14374933497696751</v>
      </c>
      <c r="I6" s="4">
        <v>34.299999999999997</v>
      </c>
      <c r="J6" s="5" t="s">
        <v>10</v>
      </c>
    </row>
    <row r="7" spans="1:10" ht="15" x14ac:dyDescent="0.25">
      <c r="A7" s="4">
        <v>5920</v>
      </c>
      <c r="B7" s="4">
        <v>14</v>
      </c>
      <c r="C7" s="4">
        <v>41</v>
      </c>
      <c r="D7" s="4">
        <f t="shared" si="3"/>
        <v>4</v>
      </c>
      <c r="E7" s="4">
        <f t="shared" si="4"/>
        <v>2026</v>
      </c>
      <c r="F7" s="4">
        <f t="shared" si="0"/>
        <v>0.17732626873520907</v>
      </c>
      <c r="G7" s="4">
        <f t="shared" si="1"/>
        <v>4.1440940763266286E-2</v>
      </c>
      <c r="H7" s="4">
        <f t="shared" si="2"/>
        <v>0.21876720949847536</v>
      </c>
      <c r="I7" s="4">
        <v>52.2</v>
      </c>
      <c r="J7" s="5" t="s">
        <v>10</v>
      </c>
    </row>
    <row r="8" spans="1:10" ht="15" x14ac:dyDescent="0.25">
      <c r="A8" s="4">
        <v>5920</v>
      </c>
      <c r="B8" s="4">
        <v>14</v>
      </c>
      <c r="C8" s="4">
        <v>51</v>
      </c>
      <c r="D8" s="4">
        <f t="shared" si="3"/>
        <v>4</v>
      </c>
      <c r="E8" s="4">
        <f t="shared" si="4"/>
        <v>2026</v>
      </c>
      <c r="F8" s="4">
        <f t="shared" si="0"/>
        <v>0.11651898501183276</v>
      </c>
      <c r="G8" s="4">
        <f t="shared" si="1"/>
        <v>2.723034996513474E-2</v>
      </c>
      <c r="H8" s="4">
        <f t="shared" si="2"/>
        <v>0.14374933497696751</v>
      </c>
      <c r="I8" s="4">
        <v>34.299999999999997</v>
      </c>
      <c r="J8" s="5" t="s">
        <v>10</v>
      </c>
    </row>
    <row r="9" spans="1:10" ht="15" x14ac:dyDescent="0.25">
      <c r="A9" s="4">
        <v>5920</v>
      </c>
      <c r="B9" s="4">
        <v>14</v>
      </c>
      <c r="C9" s="4">
        <v>61</v>
      </c>
      <c r="D9" s="4">
        <f t="shared" si="3"/>
        <v>4</v>
      </c>
      <c r="E9" s="4">
        <f t="shared" si="4"/>
        <v>2026</v>
      </c>
      <c r="F9" s="4">
        <f t="shared" si="0"/>
        <v>0.1138013410465422</v>
      </c>
      <c r="G9" s="4">
        <f t="shared" si="1"/>
        <v>2.6595239761866295E-2</v>
      </c>
      <c r="H9" s="4">
        <f t="shared" si="2"/>
        <v>0.1403965808084085</v>
      </c>
      <c r="I9" s="4">
        <v>33.5</v>
      </c>
      <c r="J9" s="5" t="s">
        <v>10</v>
      </c>
    </row>
    <row r="10" spans="1:10" ht="15" x14ac:dyDescent="0.25">
      <c r="A10" s="4">
        <v>5920</v>
      </c>
      <c r="B10" s="4">
        <v>14</v>
      </c>
      <c r="C10" s="4">
        <v>71</v>
      </c>
      <c r="D10" s="4">
        <f t="shared" si="3"/>
        <v>4</v>
      </c>
      <c r="E10" s="4">
        <f t="shared" si="4"/>
        <v>2026</v>
      </c>
      <c r="F10" s="4">
        <f t="shared" si="0"/>
        <v>0.11685869050749408</v>
      </c>
      <c r="G10" s="4">
        <f t="shared" si="1"/>
        <v>2.73097387405433E-2</v>
      </c>
      <c r="H10" s="4">
        <f t="shared" si="2"/>
        <v>0.14416842924803738</v>
      </c>
      <c r="I10" s="4">
        <v>34.4</v>
      </c>
      <c r="J10" s="5" t="s">
        <v>10</v>
      </c>
    </row>
    <row r="11" spans="1:10" ht="15" x14ac:dyDescent="0.25">
      <c r="A11" s="4">
        <v>5920</v>
      </c>
      <c r="B11" s="4">
        <v>14</v>
      </c>
      <c r="C11" s="4">
        <v>81</v>
      </c>
      <c r="D11" s="4">
        <f t="shared" si="3"/>
        <v>4</v>
      </c>
      <c r="E11" s="4">
        <f t="shared" si="4"/>
        <v>2026</v>
      </c>
      <c r="F11" s="4">
        <f t="shared" si="0"/>
        <v>0.11617927951617145</v>
      </c>
      <c r="G11" s="4">
        <f t="shared" si="1"/>
        <v>2.7150961189726191E-2</v>
      </c>
      <c r="H11" s="4">
        <f t="shared" si="2"/>
        <v>0.14333024070589764</v>
      </c>
      <c r="I11" s="4">
        <v>34.200000000000003</v>
      </c>
      <c r="J11" s="5" t="s">
        <v>10</v>
      </c>
    </row>
    <row r="12" spans="1:10" ht="15" x14ac:dyDescent="0.25">
      <c r="A12" s="4">
        <v>5920</v>
      </c>
      <c r="B12" s="4">
        <v>14</v>
      </c>
      <c r="C12" s="4">
        <v>91</v>
      </c>
      <c r="D12" s="4">
        <f t="shared" si="3"/>
        <v>4</v>
      </c>
      <c r="E12" s="4">
        <f t="shared" si="4"/>
        <v>2026</v>
      </c>
      <c r="F12" s="4">
        <f t="shared" si="0"/>
        <v>0.11617927951617145</v>
      </c>
      <c r="G12" s="4">
        <f t="shared" si="1"/>
        <v>2.7150961189726191E-2</v>
      </c>
      <c r="H12" s="4">
        <f t="shared" si="2"/>
        <v>0.14333024070589764</v>
      </c>
      <c r="I12" s="4">
        <v>34.200000000000003</v>
      </c>
      <c r="J12" s="5" t="s">
        <v>10</v>
      </c>
    </row>
    <row r="13" spans="1:10" ht="15" x14ac:dyDescent="0.25">
      <c r="A13" s="4">
        <v>5920</v>
      </c>
      <c r="B13" s="4">
        <v>14</v>
      </c>
      <c r="C13" s="4">
        <v>101</v>
      </c>
      <c r="D13" s="4">
        <f t="shared" si="3"/>
        <v>4</v>
      </c>
      <c r="E13" s="4">
        <f t="shared" si="4"/>
        <v>2026</v>
      </c>
      <c r="F13" s="4">
        <f t="shared" si="0"/>
        <v>0.11617927951617145</v>
      </c>
      <c r="G13" s="4">
        <f t="shared" si="1"/>
        <v>2.7150961189726191E-2</v>
      </c>
      <c r="H13" s="4">
        <f t="shared" si="2"/>
        <v>0.14333024070589764</v>
      </c>
      <c r="I13" s="4">
        <v>34.200000000000003</v>
      </c>
      <c r="J13" s="5" t="s">
        <v>10</v>
      </c>
    </row>
    <row r="14" spans="1:10" ht="15" x14ac:dyDescent="0.25">
      <c r="A14" s="4">
        <v>5920</v>
      </c>
      <c r="B14" s="4">
        <v>14</v>
      </c>
      <c r="C14" s="4">
        <v>111</v>
      </c>
      <c r="D14" s="4">
        <f t="shared" si="3"/>
        <v>4</v>
      </c>
      <c r="E14" s="4">
        <f t="shared" si="4"/>
        <v>2026</v>
      </c>
      <c r="F14" s="4">
        <f t="shared" si="0"/>
        <v>0.19193360504864582</v>
      </c>
      <c r="G14" s="4">
        <f t="shared" si="1"/>
        <v>4.4854658105834194E-2</v>
      </c>
      <c r="H14" s="4">
        <f t="shared" si="2"/>
        <v>0.23678826315448001</v>
      </c>
      <c r="I14" s="4">
        <v>56.5</v>
      </c>
      <c r="J14" s="5" t="s">
        <v>10</v>
      </c>
    </row>
    <row r="15" spans="1:10" ht="15" x14ac:dyDescent="0.25">
      <c r="A15" s="4">
        <v>5920</v>
      </c>
      <c r="B15" s="4">
        <v>14</v>
      </c>
      <c r="C15" s="4">
        <v>121</v>
      </c>
      <c r="D15" s="4">
        <f t="shared" si="3"/>
        <v>4</v>
      </c>
      <c r="E15" s="4">
        <f t="shared" si="4"/>
        <v>2026</v>
      </c>
      <c r="F15" s="4">
        <f t="shared" si="0"/>
        <v>0.1205954509597686</v>
      </c>
      <c r="G15" s="4">
        <f t="shared" si="1"/>
        <v>2.8183015270037415E-2</v>
      </c>
      <c r="H15" s="4">
        <f t="shared" si="2"/>
        <v>0.14877846622980601</v>
      </c>
      <c r="I15" s="4">
        <v>35.5</v>
      </c>
      <c r="J15" s="5" t="s">
        <v>10</v>
      </c>
    </row>
    <row r="16" spans="1:10" ht="15" x14ac:dyDescent="0.25">
      <c r="A16" s="4">
        <v>5920</v>
      </c>
      <c r="B16" s="4">
        <v>14</v>
      </c>
      <c r="C16" s="4">
        <v>131</v>
      </c>
      <c r="D16" s="4">
        <f t="shared" si="3"/>
        <v>4</v>
      </c>
      <c r="E16" s="4">
        <f t="shared" si="4"/>
        <v>2026</v>
      </c>
      <c r="F16" s="4">
        <f t="shared" si="0"/>
        <v>0.11651898501183276</v>
      </c>
      <c r="G16" s="4">
        <f t="shared" si="1"/>
        <v>2.723034996513474E-2</v>
      </c>
      <c r="H16" s="4">
        <f t="shared" si="2"/>
        <v>0.14374933497696751</v>
      </c>
      <c r="I16" s="4">
        <v>34.299999999999997</v>
      </c>
      <c r="J16" s="5" t="s">
        <v>10</v>
      </c>
    </row>
    <row r="17" spans="1:10" ht="15" x14ac:dyDescent="0.25">
      <c r="A17" s="4">
        <v>5920</v>
      </c>
      <c r="B17" s="4">
        <v>14</v>
      </c>
      <c r="C17" s="4">
        <v>141</v>
      </c>
      <c r="D17" s="4">
        <f t="shared" si="3"/>
        <v>4</v>
      </c>
      <c r="E17" s="4">
        <f t="shared" si="4"/>
        <v>2026</v>
      </c>
      <c r="F17" s="4">
        <f t="shared" si="0"/>
        <v>0.11651898501183276</v>
      </c>
      <c r="G17" s="4">
        <f t="shared" si="1"/>
        <v>2.723034996513474E-2</v>
      </c>
      <c r="H17" s="4">
        <f t="shared" si="2"/>
        <v>0.14374933497696751</v>
      </c>
      <c r="I17" s="4">
        <v>34.299999999999997</v>
      </c>
      <c r="J17" s="5" t="s">
        <v>10</v>
      </c>
    </row>
    <row r="18" spans="1:10" ht="15" x14ac:dyDescent="0.25">
      <c r="A18" s="4">
        <v>5920</v>
      </c>
      <c r="B18" s="4">
        <v>14</v>
      </c>
      <c r="C18" s="4">
        <v>151</v>
      </c>
      <c r="D18" s="4">
        <f t="shared" si="3"/>
        <v>4</v>
      </c>
      <c r="E18" s="4">
        <f t="shared" si="4"/>
        <v>2026</v>
      </c>
      <c r="F18" s="4">
        <f t="shared" si="0"/>
        <v>0.17698656323954773</v>
      </c>
      <c r="G18" s="4">
        <f t="shared" si="1"/>
        <v>4.1361551987857736E-2</v>
      </c>
      <c r="H18" s="4">
        <f t="shared" si="2"/>
        <v>0.21834811522740546</v>
      </c>
      <c r="I18" s="4">
        <v>52.1</v>
      </c>
      <c r="J18" s="5" t="s">
        <v>10</v>
      </c>
    </row>
    <row r="19" spans="1:10" ht="15" x14ac:dyDescent="0.25">
      <c r="A19" s="4">
        <v>5920</v>
      </c>
      <c r="B19" s="4">
        <v>14</v>
      </c>
      <c r="C19" s="4">
        <v>161</v>
      </c>
      <c r="D19" s="4">
        <f t="shared" si="3"/>
        <v>4</v>
      </c>
      <c r="E19" s="4">
        <f t="shared" si="4"/>
        <v>2026</v>
      </c>
      <c r="F19" s="4">
        <f t="shared" si="0"/>
        <v>0.11549986852484881</v>
      </c>
      <c r="G19" s="4">
        <f t="shared" si="1"/>
        <v>2.6992183638909074E-2</v>
      </c>
      <c r="H19" s="4">
        <f t="shared" si="2"/>
        <v>0.14249205216375788</v>
      </c>
      <c r="I19" s="4">
        <v>34</v>
      </c>
      <c r="J19" s="5" t="s">
        <v>10</v>
      </c>
    </row>
    <row r="20" spans="1:10" ht="15" x14ac:dyDescent="0.25">
      <c r="A20" s="4">
        <v>5920</v>
      </c>
      <c r="B20" s="4">
        <v>14</v>
      </c>
      <c r="C20" s="4">
        <v>171</v>
      </c>
      <c r="D20" s="4">
        <f t="shared" si="3"/>
        <v>4</v>
      </c>
      <c r="E20" s="4">
        <f t="shared" si="4"/>
        <v>2026</v>
      </c>
      <c r="F20" s="4">
        <f t="shared" si="0"/>
        <v>0.12331309492505915</v>
      </c>
      <c r="G20" s="4">
        <f t="shared" si="1"/>
        <v>2.881812547330586E-2</v>
      </c>
      <c r="H20" s="4">
        <f t="shared" si="2"/>
        <v>0.15213122039836502</v>
      </c>
      <c r="I20" s="4">
        <v>36.299999999999997</v>
      </c>
      <c r="J20" s="5" t="s">
        <v>10</v>
      </c>
    </row>
    <row r="21" spans="1:10" ht="15" x14ac:dyDescent="0.25">
      <c r="A21" s="4">
        <v>5920</v>
      </c>
      <c r="B21" s="4">
        <v>14</v>
      </c>
      <c r="C21" s="4">
        <v>181</v>
      </c>
      <c r="D21" s="4">
        <f t="shared" si="3"/>
        <v>4</v>
      </c>
      <c r="E21" s="4">
        <f t="shared" si="4"/>
        <v>2026</v>
      </c>
      <c r="F21" s="4">
        <f t="shared" si="0"/>
        <v>0.1171983960031554</v>
      </c>
      <c r="G21" s="4">
        <f t="shared" si="1"/>
        <v>2.7389127515951857E-2</v>
      </c>
      <c r="H21" s="4">
        <f t="shared" si="2"/>
        <v>0.14458752351910725</v>
      </c>
      <c r="I21" s="4">
        <v>34.5</v>
      </c>
      <c r="J21" s="5" t="s">
        <v>10</v>
      </c>
    </row>
    <row r="22" spans="1:10" ht="15" x14ac:dyDescent="0.25">
      <c r="A22" s="4">
        <v>5920</v>
      </c>
      <c r="B22" s="4">
        <v>14</v>
      </c>
      <c r="C22" s="4">
        <v>191</v>
      </c>
      <c r="D22" s="4">
        <f t="shared" si="3"/>
        <v>4</v>
      </c>
      <c r="E22" s="4">
        <f t="shared" si="4"/>
        <v>2026</v>
      </c>
      <c r="F22" s="4">
        <f t="shared" si="0"/>
        <v>0.19261301603996847</v>
      </c>
      <c r="G22" s="4">
        <f t="shared" si="1"/>
        <v>4.5013435656651314E-2</v>
      </c>
      <c r="H22" s="4">
        <f t="shared" si="2"/>
        <v>0.23762645169661978</v>
      </c>
      <c r="I22" s="4">
        <v>56.7</v>
      </c>
      <c r="J22" s="5" t="s">
        <v>10</v>
      </c>
    </row>
    <row r="23" spans="1:10" ht="15" x14ac:dyDescent="0.25">
      <c r="A23" s="4">
        <v>5920</v>
      </c>
      <c r="B23" s="4">
        <v>14</v>
      </c>
      <c r="C23" s="4">
        <v>201</v>
      </c>
      <c r="D23" s="4">
        <f t="shared" si="3"/>
        <v>4</v>
      </c>
      <c r="E23" s="4">
        <f t="shared" si="4"/>
        <v>2026</v>
      </c>
      <c r="F23" s="4">
        <f t="shared" si="0"/>
        <v>0.12093515645542993</v>
      </c>
      <c r="G23" s="4">
        <f t="shared" si="1"/>
        <v>2.8262404045445975E-2</v>
      </c>
      <c r="H23" s="4">
        <f t="shared" si="2"/>
        <v>0.1491975605008759</v>
      </c>
      <c r="I23" s="4">
        <v>35.6</v>
      </c>
      <c r="J23" s="5" t="s">
        <v>10</v>
      </c>
    </row>
    <row r="24" spans="1:10" ht="15" x14ac:dyDescent="0.25">
      <c r="A24" s="4">
        <v>5920</v>
      </c>
      <c r="B24" s="4">
        <v>14</v>
      </c>
      <c r="C24" s="4">
        <v>211</v>
      </c>
      <c r="D24" s="4">
        <f t="shared" si="3"/>
        <v>4</v>
      </c>
      <c r="E24" s="4">
        <f t="shared" si="4"/>
        <v>2026</v>
      </c>
      <c r="F24" s="4">
        <f t="shared" si="0"/>
        <v>0.1171983960031554</v>
      </c>
      <c r="G24" s="4">
        <f t="shared" si="1"/>
        <v>2.7389127515951857E-2</v>
      </c>
      <c r="H24" s="4">
        <f t="shared" si="2"/>
        <v>0.14458752351910725</v>
      </c>
      <c r="I24" s="4">
        <v>34.5</v>
      </c>
      <c r="J24" s="5" t="s">
        <v>10</v>
      </c>
    </row>
    <row r="25" spans="1:10" ht="15" x14ac:dyDescent="0.25">
      <c r="A25" s="4">
        <v>5920</v>
      </c>
      <c r="B25" s="4">
        <v>14</v>
      </c>
      <c r="C25" s="4">
        <v>221</v>
      </c>
      <c r="D25" s="4">
        <f t="shared" si="3"/>
        <v>4</v>
      </c>
      <c r="E25" s="4">
        <f t="shared" si="4"/>
        <v>2026</v>
      </c>
      <c r="F25" s="4">
        <f t="shared" si="0"/>
        <v>0.1171983960031554</v>
      </c>
      <c r="G25" s="4">
        <f t="shared" si="1"/>
        <v>2.7389127515951857E-2</v>
      </c>
      <c r="H25" s="4">
        <f t="shared" si="2"/>
        <v>0.14458752351910725</v>
      </c>
      <c r="I25" s="4">
        <v>34.5</v>
      </c>
      <c r="J25" s="5" t="s">
        <v>10</v>
      </c>
    </row>
    <row r="26" spans="1:10" ht="15" x14ac:dyDescent="0.25">
      <c r="A26" s="4">
        <v>5920</v>
      </c>
      <c r="B26" s="4">
        <v>14</v>
      </c>
      <c r="C26" s="4">
        <v>231</v>
      </c>
      <c r="D26" s="4">
        <f t="shared" si="3"/>
        <v>4</v>
      </c>
      <c r="E26" s="4">
        <f t="shared" si="4"/>
        <v>2026</v>
      </c>
      <c r="F26" s="4">
        <f t="shared" si="0"/>
        <v>0.17834538522219301</v>
      </c>
      <c r="G26" s="4">
        <f t="shared" si="1"/>
        <v>4.1679107089491955E-2</v>
      </c>
      <c r="H26" s="4">
        <f t="shared" si="2"/>
        <v>0.22002449231168497</v>
      </c>
      <c r="I26" s="4">
        <v>52.5</v>
      </c>
      <c r="J26" s="5" t="s">
        <v>10</v>
      </c>
    </row>
    <row r="27" spans="1:10" ht="15" x14ac:dyDescent="0.25">
      <c r="A27" s="4">
        <v>5920</v>
      </c>
      <c r="B27" s="4">
        <v>14</v>
      </c>
      <c r="C27" s="4">
        <v>241</v>
      </c>
      <c r="D27" s="4">
        <f t="shared" si="3"/>
        <v>4</v>
      </c>
      <c r="E27" s="4">
        <f t="shared" si="4"/>
        <v>2026</v>
      </c>
      <c r="F27" s="4">
        <f t="shared" si="0"/>
        <v>0.11583957402051014</v>
      </c>
      <c r="G27" s="4">
        <f t="shared" si="1"/>
        <v>2.7071572414317631E-2</v>
      </c>
      <c r="H27" s="4">
        <f t="shared" si="2"/>
        <v>0.14291114643482777</v>
      </c>
      <c r="I27" s="4">
        <v>34.1</v>
      </c>
      <c r="J27" s="5" t="s">
        <v>10</v>
      </c>
    </row>
    <row r="28" spans="1:10" ht="15" x14ac:dyDescent="0.25">
      <c r="A28" s="4">
        <v>5920</v>
      </c>
      <c r="B28" s="4">
        <v>14</v>
      </c>
      <c r="C28" s="4">
        <v>251</v>
      </c>
      <c r="D28" s="4">
        <f t="shared" si="3"/>
        <v>4</v>
      </c>
      <c r="E28" s="4">
        <f t="shared" si="4"/>
        <v>2026</v>
      </c>
      <c r="F28" s="4">
        <f t="shared" si="0"/>
        <v>0.12161456744675256</v>
      </c>
      <c r="G28" s="4">
        <f t="shared" si="1"/>
        <v>2.8421181596263084E-2</v>
      </c>
      <c r="H28" s="4">
        <f t="shared" si="2"/>
        <v>0.15003574904301564</v>
      </c>
      <c r="I28" s="4">
        <v>35.799999999999997</v>
      </c>
      <c r="J28" s="5" t="s">
        <v>10</v>
      </c>
    </row>
    <row r="29" spans="1:10" ht="15" x14ac:dyDescent="0.25">
      <c r="A29" s="4">
        <v>5920</v>
      </c>
      <c r="B29" s="4">
        <v>14</v>
      </c>
      <c r="C29" s="4">
        <v>261</v>
      </c>
      <c r="D29" s="4">
        <f t="shared" si="3"/>
        <v>4</v>
      </c>
      <c r="E29" s="4">
        <f t="shared" si="4"/>
        <v>2026</v>
      </c>
      <c r="F29" s="4">
        <f t="shared" si="0"/>
        <v>0.11889692348146201</v>
      </c>
      <c r="G29" s="4">
        <f t="shared" si="1"/>
        <v>2.7786071392994639E-2</v>
      </c>
      <c r="H29" s="4">
        <f t="shared" si="2"/>
        <v>0.14668299487445666</v>
      </c>
      <c r="I29" s="4">
        <v>35</v>
      </c>
      <c r="J29" s="5" t="s">
        <v>10</v>
      </c>
    </row>
    <row r="30" spans="1:10" ht="15" x14ac:dyDescent="0.25">
      <c r="A30" s="4">
        <v>5920</v>
      </c>
      <c r="B30" s="4">
        <v>14</v>
      </c>
      <c r="C30" s="4">
        <v>271</v>
      </c>
      <c r="D30" s="4">
        <f t="shared" si="3"/>
        <v>4</v>
      </c>
      <c r="E30" s="4">
        <f t="shared" si="4"/>
        <v>2026</v>
      </c>
      <c r="F30" s="4">
        <f t="shared" si="0"/>
        <v>0.19295272153562976</v>
      </c>
      <c r="G30" s="4">
        <f t="shared" si="1"/>
        <v>4.5092824432059864E-2</v>
      </c>
      <c r="H30" s="4">
        <f t="shared" si="2"/>
        <v>0.23804554596768962</v>
      </c>
      <c r="I30" s="4">
        <v>56.8</v>
      </c>
      <c r="J30" s="5" t="s">
        <v>10</v>
      </c>
    </row>
    <row r="31" spans="1:10" ht="15" x14ac:dyDescent="0.25">
      <c r="A31" s="4">
        <v>5920</v>
      </c>
      <c r="B31" s="4">
        <v>14</v>
      </c>
      <c r="C31" s="4">
        <v>281</v>
      </c>
      <c r="D31" s="4">
        <f t="shared" si="3"/>
        <v>4</v>
      </c>
      <c r="E31" s="4">
        <f t="shared" si="4"/>
        <v>2026</v>
      </c>
      <c r="F31" s="4">
        <f t="shared" si="0"/>
        <v>0.12195427294241389</v>
      </c>
      <c r="G31" s="4">
        <f t="shared" si="1"/>
        <v>2.8500570371671637E-2</v>
      </c>
      <c r="H31" s="4">
        <f t="shared" si="2"/>
        <v>0.15045484331408551</v>
      </c>
      <c r="I31" s="4">
        <v>35.9</v>
      </c>
      <c r="J31" s="5" t="s">
        <v>10</v>
      </c>
    </row>
    <row r="32" spans="1:10" ht="15" x14ac:dyDescent="0.25">
      <c r="A32" s="4">
        <v>5920</v>
      </c>
      <c r="B32" s="4">
        <v>14</v>
      </c>
      <c r="C32" s="4">
        <v>291</v>
      </c>
      <c r="D32" s="4">
        <f t="shared" si="3"/>
        <v>4</v>
      </c>
      <c r="E32" s="4">
        <f t="shared" si="4"/>
        <v>2026</v>
      </c>
      <c r="F32" s="4">
        <f t="shared" si="0"/>
        <v>0.11516016302918748</v>
      </c>
      <c r="G32" s="4">
        <f t="shared" si="1"/>
        <v>2.6912794863500518E-2</v>
      </c>
      <c r="H32" s="4">
        <f t="shared" si="2"/>
        <v>0.14207295789268801</v>
      </c>
      <c r="I32" s="4">
        <v>33.9</v>
      </c>
      <c r="J32" s="5" t="s">
        <v>10</v>
      </c>
    </row>
    <row r="33" spans="1:10" ht="15" x14ac:dyDescent="0.25">
      <c r="A33" s="4">
        <v>5920</v>
      </c>
      <c r="B33" s="4">
        <v>14</v>
      </c>
      <c r="C33" s="4">
        <v>301</v>
      </c>
      <c r="D33" s="4">
        <f t="shared" si="3"/>
        <v>4</v>
      </c>
      <c r="E33" s="4">
        <f t="shared" si="4"/>
        <v>2026</v>
      </c>
      <c r="F33" s="4">
        <f t="shared" si="0"/>
        <v>0.11651898501183276</v>
      </c>
      <c r="G33" s="4">
        <f t="shared" si="1"/>
        <v>2.723034996513474E-2</v>
      </c>
      <c r="H33" s="4">
        <f t="shared" si="2"/>
        <v>0.14374933497696751</v>
      </c>
      <c r="I33" s="4">
        <v>34.299999999999997</v>
      </c>
      <c r="J33" s="5" t="s">
        <v>10</v>
      </c>
    </row>
    <row r="34" spans="1:10" ht="15" x14ac:dyDescent="0.25">
      <c r="A34" s="4">
        <v>5920</v>
      </c>
      <c r="B34" s="4">
        <v>14</v>
      </c>
      <c r="C34" s="4">
        <v>311</v>
      </c>
      <c r="D34" s="4">
        <f t="shared" si="3"/>
        <v>4</v>
      </c>
      <c r="E34" s="4">
        <f t="shared" si="4"/>
        <v>2026</v>
      </c>
      <c r="F34" s="4">
        <f t="shared" si="0"/>
        <v>0.17834538522219301</v>
      </c>
      <c r="G34" s="4">
        <f t="shared" si="1"/>
        <v>4.1679107089491955E-2</v>
      </c>
      <c r="H34" s="4">
        <f t="shared" si="2"/>
        <v>0.22002449231168497</v>
      </c>
      <c r="I34" s="4">
        <v>52.5</v>
      </c>
      <c r="J34" s="5" t="s">
        <v>10</v>
      </c>
    </row>
    <row r="35" spans="1:10" ht="15" x14ac:dyDescent="0.25">
      <c r="A35" s="4">
        <v>5920</v>
      </c>
      <c r="B35" s="4">
        <v>14</v>
      </c>
      <c r="C35" s="4">
        <v>321</v>
      </c>
      <c r="D35" s="4">
        <f t="shared" si="3"/>
        <v>4</v>
      </c>
      <c r="E35" s="4">
        <f t="shared" si="4"/>
        <v>2026</v>
      </c>
      <c r="F35" s="4">
        <f t="shared" si="0"/>
        <v>0.11583957402051014</v>
      </c>
      <c r="G35" s="4">
        <f t="shared" si="1"/>
        <v>2.7071572414317631E-2</v>
      </c>
      <c r="H35" s="4">
        <f t="shared" si="2"/>
        <v>0.14291114643482777</v>
      </c>
      <c r="I35" s="4">
        <v>34.1</v>
      </c>
      <c r="J35" s="5" t="s">
        <v>10</v>
      </c>
    </row>
    <row r="36" spans="1:10" ht="15" x14ac:dyDescent="0.25">
      <c r="A36" s="4">
        <v>5920</v>
      </c>
      <c r="B36" s="4">
        <v>14</v>
      </c>
      <c r="C36" s="4">
        <v>331</v>
      </c>
      <c r="D36" s="4">
        <f t="shared" si="3"/>
        <v>4</v>
      </c>
      <c r="E36" s="4">
        <f t="shared" si="4"/>
        <v>2026</v>
      </c>
      <c r="F36" s="4">
        <f t="shared" si="0"/>
        <v>0.12229397843807521</v>
      </c>
      <c r="G36" s="4">
        <f t="shared" si="1"/>
        <v>2.8579959147080197E-2</v>
      </c>
      <c r="H36" s="4">
        <f t="shared" si="2"/>
        <v>0.15087393758515541</v>
      </c>
      <c r="I36" s="4">
        <v>36</v>
      </c>
      <c r="J36" s="5" t="s">
        <v>10</v>
      </c>
    </row>
    <row r="37" spans="1:10" ht="15" x14ac:dyDescent="0.25">
      <c r="A37" s="4">
        <v>5920</v>
      </c>
      <c r="B37" s="4">
        <v>14</v>
      </c>
      <c r="C37" s="4">
        <v>341</v>
      </c>
      <c r="D37" s="4">
        <f t="shared" si="3"/>
        <v>4</v>
      </c>
      <c r="E37" s="4">
        <f t="shared" si="4"/>
        <v>2026</v>
      </c>
      <c r="F37" s="4">
        <f t="shared" si="0"/>
        <v>0.11923662897712332</v>
      </c>
      <c r="G37" s="4">
        <f t="shared" si="1"/>
        <v>2.7865460168403192E-2</v>
      </c>
      <c r="H37" s="4">
        <f t="shared" si="2"/>
        <v>0.14710208914552653</v>
      </c>
      <c r="I37" s="4">
        <v>35.1</v>
      </c>
      <c r="J37" s="5" t="s">
        <v>10</v>
      </c>
    </row>
    <row r="38" spans="1:10" ht="15" x14ac:dyDescent="0.25">
      <c r="A38" s="4">
        <v>5920</v>
      </c>
      <c r="B38" s="4">
        <v>14</v>
      </c>
      <c r="C38" s="4">
        <v>351</v>
      </c>
      <c r="D38" s="4">
        <f t="shared" si="3"/>
        <v>4</v>
      </c>
      <c r="E38" s="4">
        <f t="shared" si="4"/>
        <v>2026</v>
      </c>
      <c r="F38" s="4">
        <f t="shared" si="0"/>
        <v>0.1932924270312911</v>
      </c>
      <c r="G38" s="4">
        <f t="shared" si="1"/>
        <v>4.517221320746842E-2</v>
      </c>
      <c r="H38" s="4">
        <f t="shared" si="2"/>
        <v>0.23846464023875952</v>
      </c>
      <c r="I38" s="4">
        <v>56.9</v>
      </c>
      <c r="J38" s="5" t="s">
        <v>10</v>
      </c>
    </row>
    <row r="39" spans="1:10" ht="15" x14ac:dyDescent="0.25">
      <c r="A39" s="4">
        <v>5920</v>
      </c>
      <c r="B39" s="4">
        <v>14</v>
      </c>
      <c r="C39" s="4">
        <v>361</v>
      </c>
      <c r="D39" s="4">
        <f t="shared" si="3"/>
        <v>4</v>
      </c>
      <c r="E39" s="4">
        <f t="shared" si="4"/>
        <v>2026</v>
      </c>
      <c r="F39" s="4">
        <f t="shared" si="0"/>
        <v>0.12093515645542993</v>
      </c>
      <c r="G39" s="4">
        <f t="shared" si="1"/>
        <v>2.8262404045445975E-2</v>
      </c>
      <c r="H39" s="4">
        <f t="shared" si="2"/>
        <v>0.1491975605008759</v>
      </c>
      <c r="I39" s="4">
        <v>35.6</v>
      </c>
      <c r="J39" s="5" t="s">
        <v>10</v>
      </c>
    </row>
    <row r="40" spans="1:10" ht="15" x14ac:dyDescent="0.25">
      <c r="A40" s="4">
        <v>5920</v>
      </c>
      <c r="B40" s="4">
        <v>14</v>
      </c>
      <c r="C40" s="4">
        <v>371</v>
      </c>
      <c r="D40" s="4">
        <f t="shared" si="3"/>
        <v>4</v>
      </c>
      <c r="E40" s="4">
        <f t="shared" si="4"/>
        <v>2026</v>
      </c>
      <c r="F40" s="4">
        <f t="shared" si="0"/>
        <v>0.11651898501183276</v>
      </c>
      <c r="G40" s="4">
        <f t="shared" si="1"/>
        <v>2.723034996513474E-2</v>
      </c>
      <c r="H40" s="4">
        <f t="shared" si="2"/>
        <v>0.14374933497696751</v>
      </c>
      <c r="I40" s="4">
        <v>34.299999999999997</v>
      </c>
      <c r="J40" s="5" t="s">
        <v>10</v>
      </c>
    </row>
    <row r="41" spans="1:10" ht="15" x14ac:dyDescent="0.25">
      <c r="A41" s="4">
        <v>5920</v>
      </c>
      <c r="B41" s="4">
        <v>14</v>
      </c>
      <c r="C41" s="4">
        <v>381</v>
      </c>
      <c r="D41" s="4">
        <f t="shared" si="3"/>
        <v>4</v>
      </c>
      <c r="E41" s="4">
        <f t="shared" si="4"/>
        <v>2026</v>
      </c>
      <c r="F41" s="4">
        <f t="shared" si="0"/>
        <v>0.11685869050749408</v>
      </c>
      <c r="G41" s="4">
        <f t="shared" si="1"/>
        <v>2.73097387405433E-2</v>
      </c>
      <c r="H41" s="4">
        <f t="shared" si="2"/>
        <v>0.14416842924803738</v>
      </c>
      <c r="I41" s="4">
        <v>34.4</v>
      </c>
      <c r="J41" s="5" t="s">
        <v>10</v>
      </c>
    </row>
    <row r="42" spans="1:10" ht="15" x14ac:dyDescent="0.25">
      <c r="A42" s="4">
        <v>5920</v>
      </c>
      <c r="B42" s="4">
        <v>14</v>
      </c>
      <c r="C42" s="4">
        <v>391</v>
      </c>
      <c r="D42" s="4">
        <f t="shared" si="3"/>
        <v>4</v>
      </c>
      <c r="E42" s="4">
        <f t="shared" si="4"/>
        <v>2026</v>
      </c>
      <c r="F42" s="4">
        <f t="shared" si="0"/>
        <v>0.1780056797265317</v>
      </c>
      <c r="G42" s="4">
        <f t="shared" si="1"/>
        <v>4.1599718314083399E-2</v>
      </c>
      <c r="H42" s="4">
        <f t="shared" si="2"/>
        <v>0.2196053980406151</v>
      </c>
      <c r="I42" s="4">
        <v>52.4</v>
      </c>
      <c r="J42" s="5" t="s">
        <v>10</v>
      </c>
    </row>
    <row r="43" spans="1:10" ht="15" x14ac:dyDescent="0.25">
      <c r="A43" s="4">
        <v>5920</v>
      </c>
      <c r="B43" s="4">
        <v>14</v>
      </c>
      <c r="C43" s="4">
        <v>401</v>
      </c>
      <c r="D43" s="4">
        <f t="shared" si="3"/>
        <v>4</v>
      </c>
      <c r="E43" s="4">
        <f t="shared" si="4"/>
        <v>2026</v>
      </c>
      <c r="F43" s="4">
        <f t="shared" si="0"/>
        <v>0.11685869050749408</v>
      </c>
      <c r="G43" s="4">
        <f t="shared" si="1"/>
        <v>2.73097387405433E-2</v>
      </c>
      <c r="H43" s="4">
        <f t="shared" si="2"/>
        <v>0.14416842924803738</v>
      </c>
      <c r="I43" s="4">
        <v>34.4</v>
      </c>
      <c r="J43" s="5" t="s">
        <v>10</v>
      </c>
    </row>
    <row r="44" spans="1:10" ht="15" x14ac:dyDescent="0.25">
      <c r="A44" s="4">
        <v>5920</v>
      </c>
      <c r="B44" s="4">
        <v>14</v>
      </c>
      <c r="C44" s="4">
        <v>411</v>
      </c>
      <c r="D44" s="4">
        <f t="shared" si="3"/>
        <v>4</v>
      </c>
      <c r="E44" s="4">
        <f t="shared" si="4"/>
        <v>2026</v>
      </c>
      <c r="F44" s="4">
        <f t="shared" si="0"/>
        <v>0.11414104654220353</v>
      </c>
      <c r="G44" s="4">
        <f t="shared" si="1"/>
        <v>2.6674628537274848E-2</v>
      </c>
      <c r="H44" s="4">
        <f t="shared" si="2"/>
        <v>0.14081567507947837</v>
      </c>
      <c r="I44" s="4">
        <v>33.6</v>
      </c>
      <c r="J44" s="5" t="s">
        <v>10</v>
      </c>
    </row>
    <row r="45" spans="1:10" ht="15" x14ac:dyDescent="0.25">
      <c r="A45" s="4">
        <v>5920</v>
      </c>
      <c r="B45" s="4">
        <v>14</v>
      </c>
      <c r="C45" s="4">
        <v>421</v>
      </c>
      <c r="D45" s="4">
        <f t="shared" si="3"/>
        <v>4</v>
      </c>
      <c r="E45" s="4">
        <f t="shared" si="4"/>
        <v>2026</v>
      </c>
      <c r="F45" s="4">
        <f t="shared" si="0"/>
        <v>0.11889692348146201</v>
      </c>
      <c r="G45" s="4">
        <f t="shared" si="1"/>
        <v>2.7786071392994639E-2</v>
      </c>
      <c r="H45" s="4">
        <f t="shared" si="2"/>
        <v>0.14668299487445666</v>
      </c>
      <c r="I45" s="4">
        <v>35</v>
      </c>
      <c r="J45" s="5" t="s">
        <v>10</v>
      </c>
    </row>
    <row r="46" spans="1:10" ht="15" x14ac:dyDescent="0.25">
      <c r="A46" s="4">
        <v>5920</v>
      </c>
      <c r="B46" s="4">
        <v>14</v>
      </c>
      <c r="C46" s="4">
        <v>431</v>
      </c>
      <c r="D46" s="4">
        <f t="shared" si="3"/>
        <v>4</v>
      </c>
      <c r="E46" s="4">
        <f t="shared" si="4"/>
        <v>2026</v>
      </c>
      <c r="F46" s="4">
        <f t="shared" si="0"/>
        <v>0.17291009729161189</v>
      </c>
      <c r="G46" s="4">
        <f t="shared" si="1"/>
        <v>4.0408886682955052E-2</v>
      </c>
      <c r="H46" s="4">
        <f t="shared" si="2"/>
        <v>0.21331898397456694</v>
      </c>
      <c r="I46" s="4">
        <v>50.9</v>
      </c>
      <c r="J46" s="5" t="s">
        <v>10</v>
      </c>
    </row>
    <row r="47" spans="1:10" ht="15" x14ac:dyDescent="0.25">
      <c r="A47" s="4">
        <v>5920</v>
      </c>
      <c r="B47" s="4">
        <v>14</v>
      </c>
      <c r="C47" s="4">
        <v>441</v>
      </c>
      <c r="D47" s="4">
        <f t="shared" si="3"/>
        <v>4</v>
      </c>
      <c r="E47" s="4">
        <f t="shared" si="4"/>
        <v>2026</v>
      </c>
      <c r="F47" s="4">
        <f t="shared" si="0"/>
        <v>0.11753810149881673</v>
      </c>
      <c r="G47" s="4">
        <f t="shared" si="1"/>
        <v>2.7468516291360413E-2</v>
      </c>
      <c r="H47" s="4">
        <f t="shared" si="2"/>
        <v>0.14500661779017715</v>
      </c>
      <c r="I47" s="4">
        <v>34.6</v>
      </c>
      <c r="J47" s="5" t="s">
        <v>10</v>
      </c>
    </row>
    <row r="48" spans="1:10" ht="15" x14ac:dyDescent="0.25">
      <c r="A48" s="4">
        <v>5920</v>
      </c>
      <c r="B48" s="4">
        <v>14</v>
      </c>
      <c r="C48" s="4">
        <v>451</v>
      </c>
      <c r="D48" s="4">
        <f t="shared" si="3"/>
        <v>4</v>
      </c>
      <c r="E48" s="4">
        <f t="shared" si="4"/>
        <v>2026</v>
      </c>
      <c r="F48" s="4">
        <f t="shared" si="0"/>
        <v>0.11685869050749408</v>
      </c>
      <c r="G48" s="4">
        <f t="shared" si="1"/>
        <v>2.73097387405433E-2</v>
      </c>
      <c r="H48" s="4">
        <f t="shared" si="2"/>
        <v>0.14416842924803738</v>
      </c>
      <c r="I48" s="4">
        <v>34.4</v>
      </c>
      <c r="J48" s="5" t="s">
        <v>10</v>
      </c>
    </row>
    <row r="49" spans="1:10" ht="15" x14ac:dyDescent="0.25">
      <c r="A49" s="4">
        <v>5920</v>
      </c>
      <c r="B49" s="4">
        <v>14</v>
      </c>
      <c r="C49" s="4">
        <v>461</v>
      </c>
      <c r="D49" s="4">
        <f t="shared" si="3"/>
        <v>4</v>
      </c>
      <c r="E49" s="4">
        <f t="shared" si="4"/>
        <v>2026</v>
      </c>
      <c r="F49" s="4">
        <f t="shared" si="0"/>
        <v>0.17223068630028926</v>
      </c>
      <c r="G49" s="4">
        <f t="shared" si="1"/>
        <v>4.0250109132137946E-2</v>
      </c>
      <c r="H49" s="4">
        <f t="shared" si="2"/>
        <v>0.21248079543242721</v>
      </c>
      <c r="I49" s="4">
        <v>50.7</v>
      </c>
      <c r="J49" s="5" t="s">
        <v>10</v>
      </c>
    </row>
    <row r="50" spans="1:10" ht="15" x14ac:dyDescent="0.25">
      <c r="A50" s="4">
        <v>5920</v>
      </c>
      <c r="B50" s="4">
        <v>14</v>
      </c>
      <c r="C50" s="4">
        <v>471</v>
      </c>
      <c r="D50" s="4">
        <f t="shared" si="3"/>
        <v>4</v>
      </c>
      <c r="E50" s="4">
        <f t="shared" si="4"/>
        <v>2026</v>
      </c>
      <c r="F50" s="4">
        <f t="shared" si="0"/>
        <v>0.17392921377859585</v>
      </c>
      <c r="G50" s="4">
        <f t="shared" si="1"/>
        <v>4.0647053009180728E-2</v>
      </c>
      <c r="H50" s="4">
        <f t="shared" si="2"/>
        <v>0.21457626678777658</v>
      </c>
      <c r="I50" s="4">
        <v>51.2</v>
      </c>
      <c r="J50" s="5" t="s">
        <v>10</v>
      </c>
    </row>
    <row r="51" spans="1:10" ht="15" x14ac:dyDescent="0.25">
      <c r="A51" s="4">
        <v>5920</v>
      </c>
      <c r="B51" s="4">
        <v>14</v>
      </c>
      <c r="C51" s="4">
        <v>481</v>
      </c>
      <c r="D51" s="4">
        <f t="shared" si="3"/>
        <v>4</v>
      </c>
      <c r="E51" s="4">
        <f t="shared" si="4"/>
        <v>2026</v>
      </c>
      <c r="F51" s="4">
        <f t="shared" si="0"/>
        <v>0.1171983960031554</v>
      </c>
      <c r="G51" s="4">
        <f t="shared" si="1"/>
        <v>2.7389127515951857E-2</v>
      </c>
      <c r="H51" s="4">
        <f t="shared" si="2"/>
        <v>0.14458752351910725</v>
      </c>
      <c r="I51" s="4">
        <v>34.5</v>
      </c>
      <c r="J51" s="5" t="s">
        <v>10</v>
      </c>
    </row>
    <row r="52" spans="1:10" ht="15" x14ac:dyDescent="0.25">
      <c r="A52" s="4">
        <v>5920</v>
      </c>
      <c r="B52" s="4">
        <v>14</v>
      </c>
      <c r="C52" s="4">
        <v>491</v>
      </c>
      <c r="D52" s="4">
        <f t="shared" si="3"/>
        <v>4</v>
      </c>
      <c r="E52" s="4">
        <f t="shared" si="4"/>
        <v>2026</v>
      </c>
      <c r="F52" s="4">
        <f t="shared" si="0"/>
        <v>0.11617927951617145</v>
      </c>
      <c r="G52" s="4">
        <f t="shared" si="1"/>
        <v>2.7150961189726191E-2</v>
      </c>
      <c r="H52" s="4">
        <f t="shared" si="2"/>
        <v>0.14333024070589764</v>
      </c>
      <c r="I52" s="4">
        <v>34.200000000000003</v>
      </c>
      <c r="J52" s="5" t="s">
        <v>10</v>
      </c>
    </row>
    <row r="53" spans="1:10" ht="15" x14ac:dyDescent="0.25">
      <c r="A53" s="4">
        <v>5920</v>
      </c>
      <c r="B53" s="4">
        <v>14</v>
      </c>
      <c r="C53" s="4">
        <v>501</v>
      </c>
      <c r="D53" s="4">
        <f t="shared" si="3"/>
        <v>4</v>
      </c>
      <c r="E53" s="4">
        <f t="shared" si="4"/>
        <v>2026</v>
      </c>
      <c r="F53" s="4">
        <f t="shared" si="0"/>
        <v>0.11889692348146201</v>
      </c>
      <c r="G53" s="4">
        <f t="shared" si="1"/>
        <v>2.7786071392994639E-2</v>
      </c>
      <c r="H53" s="4">
        <f t="shared" si="2"/>
        <v>0.14668299487445666</v>
      </c>
      <c r="I53" s="4">
        <v>35</v>
      </c>
      <c r="J53" s="5" t="s">
        <v>10</v>
      </c>
    </row>
    <row r="54" spans="1:10" ht="15" x14ac:dyDescent="0.25">
      <c r="A54" s="4">
        <v>5920</v>
      </c>
      <c r="B54" s="4">
        <v>14</v>
      </c>
      <c r="C54" s="4">
        <v>511</v>
      </c>
      <c r="D54" s="4">
        <f t="shared" si="3"/>
        <v>4</v>
      </c>
      <c r="E54" s="4">
        <f t="shared" si="4"/>
        <v>2026</v>
      </c>
      <c r="F54" s="4">
        <f t="shared" si="0"/>
        <v>0.17902479621351566</v>
      </c>
      <c r="G54" s="4">
        <f t="shared" si="1"/>
        <v>4.1837884640309068E-2</v>
      </c>
      <c r="H54" s="4">
        <f t="shared" si="2"/>
        <v>0.22086268085382474</v>
      </c>
      <c r="I54" s="4">
        <v>52.7</v>
      </c>
      <c r="J54" s="5" t="s">
        <v>10</v>
      </c>
    </row>
    <row r="55" spans="1:10" ht="15" x14ac:dyDescent="0.25">
      <c r="A55" s="4">
        <v>5920</v>
      </c>
      <c r="B55" s="4">
        <v>14</v>
      </c>
      <c r="C55" s="4">
        <v>521</v>
      </c>
      <c r="D55" s="4">
        <f t="shared" si="3"/>
        <v>4</v>
      </c>
      <c r="E55" s="4">
        <f t="shared" si="4"/>
        <v>2026</v>
      </c>
      <c r="F55" s="4">
        <f t="shared" si="0"/>
        <v>0.12093515645542993</v>
      </c>
      <c r="G55" s="4">
        <f t="shared" si="1"/>
        <v>2.8262404045445975E-2</v>
      </c>
      <c r="H55" s="4">
        <f t="shared" si="2"/>
        <v>0.1491975605008759</v>
      </c>
      <c r="I55" s="4">
        <v>35.6</v>
      </c>
      <c r="J55" s="5" t="s">
        <v>10</v>
      </c>
    </row>
    <row r="56" spans="1:10" ht="15" x14ac:dyDescent="0.25">
      <c r="A56" s="4">
        <v>5920</v>
      </c>
      <c r="B56" s="4">
        <v>14</v>
      </c>
      <c r="C56" s="4">
        <v>531</v>
      </c>
      <c r="D56" s="4">
        <f t="shared" si="3"/>
        <v>4</v>
      </c>
      <c r="E56" s="4">
        <f t="shared" si="4"/>
        <v>2026</v>
      </c>
      <c r="F56" s="4">
        <f t="shared" si="0"/>
        <v>0.12297338942939785</v>
      </c>
      <c r="G56" s="4">
        <f t="shared" si="1"/>
        <v>2.873873669789731E-2</v>
      </c>
      <c r="H56" s="4">
        <f t="shared" si="2"/>
        <v>0.15171212612729518</v>
      </c>
      <c r="I56" s="4">
        <v>36.200000000000003</v>
      </c>
      <c r="J56" s="5" t="s">
        <v>10</v>
      </c>
    </row>
    <row r="57" spans="1:10" ht="15" x14ac:dyDescent="0.25">
      <c r="A57" s="4">
        <v>5920</v>
      </c>
      <c r="B57" s="4">
        <v>14</v>
      </c>
      <c r="C57" s="4">
        <v>541</v>
      </c>
      <c r="D57" s="4">
        <f t="shared" si="3"/>
        <v>4</v>
      </c>
      <c r="E57" s="4">
        <f t="shared" si="4"/>
        <v>2026</v>
      </c>
      <c r="F57" s="4">
        <f t="shared" si="0"/>
        <v>0.11821751249013936</v>
      </c>
      <c r="G57" s="4">
        <f t="shared" si="1"/>
        <v>2.7627293842177523E-2</v>
      </c>
      <c r="H57" s="4">
        <f t="shared" si="2"/>
        <v>0.14584480633231689</v>
      </c>
      <c r="I57" s="4">
        <v>34.799999999999997</v>
      </c>
      <c r="J57" s="5" t="s">
        <v>10</v>
      </c>
    </row>
    <row r="58" spans="1:10" ht="15" x14ac:dyDescent="0.25">
      <c r="A58" s="4">
        <v>5920</v>
      </c>
      <c r="B58" s="4">
        <v>14</v>
      </c>
      <c r="C58" s="4">
        <v>551</v>
      </c>
      <c r="D58" s="4">
        <f t="shared" si="3"/>
        <v>4</v>
      </c>
      <c r="E58" s="4">
        <f t="shared" si="4"/>
        <v>2026</v>
      </c>
      <c r="F58" s="4">
        <f t="shared" si="0"/>
        <v>0.17494833026557982</v>
      </c>
      <c r="G58" s="4">
        <f t="shared" si="1"/>
        <v>4.0885219335406391E-2</v>
      </c>
      <c r="H58" s="4">
        <f t="shared" si="2"/>
        <v>0.21583354960098622</v>
      </c>
      <c r="I58" s="4">
        <v>51.5</v>
      </c>
      <c r="J58" s="5" t="s">
        <v>10</v>
      </c>
    </row>
    <row r="59" spans="1:10" ht="15" x14ac:dyDescent="0.25">
      <c r="A59" s="4">
        <v>5920</v>
      </c>
      <c r="B59" s="4">
        <v>14</v>
      </c>
      <c r="C59" s="4">
        <v>561</v>
      </c>
      <c r="D59" s="4">
        <f t="shared" si="3"/>
        <v>4</v>
      </c>
      <c r="E59" s="4">
        <f t="shared" si="4"/>
        <v>2026</v>
      </c>
      <c r="F59" s="4">
        <f t="shared" si="0"/>
        <v>0.11753810149881673</v>
      </c>
      <c r="G59" s="4">
        <f t="shared" si="1"/>
        <v>2.7468516291360413E-2</v>
      </c>
      <c r="H59" s="4">
        <f t="shared" si="2"/>
        <v>0.14500661779017715</v>
      </c>
      <c r="I59" s="4">
        <v>34.6</v>
      </c>
      <c r="J59" s="5" t="s">
        <v>10</v>
      </c>
    </row>
    <row r="60" spans="1:10" ht="15" x14ac:dyDescent="0.25">
      <c r="A60" s="4">
        <v>5920</v>
      </c>
      <c r="B60" s="4">
        <v>14</v>
      </c>
      <c r="C60" s="4">
        <v>571</v>
      </c>
      <c r="D60" s="4">
        <f t="shared" si="3"/>
        <v>4</v>
      </c>
      <c r="E60" s="4">
        <f t="shared" si="4"/>
        <v>2026</v>
      </c>
      <c r="F60" s="4">
        <f t="shared" si="0"/>
        <v>0.11685869050749408</v>
      </c>
      <c r="G60" s="4">
        <f t="shared" si="1"/>
        <v>2.73097387405433E-2</v>
      </c>
      <c r="H60" s="4">
        <f t="shared" si="2"/>
        <v>0.14416842924803738</v>
      </c>
      <c r="I60" s="4">
        <v>34.4</v>
      </c>
      <c r="J60" s="5" t="s">
        <v>10</v>
      </c>
    </row>
    <row r="61" spans="1:10" ht="15" x14ac:dyDescent="0.25">
      <c r="A61" s="4">
        <v>5920</v>
      </c>
      <c r="B61" s="4">
        <v>14</v>
      </c>
      <c r="C61" s="4">
        <v>581</v>
      </c>
      <c r="D61" s="4">
        <f t="shared" si="3"/>
        <v>4</v>
      </c>
      <c r="E61" s="4">
        <f t="shared" si="4"/>
        <v>2026</v>
      </c>
      <c r="F61" s="4">
        <f t="shared" si="0"/>
        <v>0.11889692348146201</v>
      </c>
      <c r="G61" s="4">
        <f t="shared" si="1"/>
        <v>2.7786071392994639E-2</v>
      </c>
      <c r="H61" s="4">
        <f t="shared" si="2"/>
        <v>0.14668299487445666</v>
      </c>
      <c r="I61" s="4">
        <v>35</v>
      </c>
      <c r="J61" s="5" t="s">
        <v>10</v>
      </c>
    </row>
    <row r="62" spans="1:10" ht="15" x14ac:dyDescent="0.25">
      <c r="A62" s="4">
        <v>5920</v>
      </c>
      <c r="B62" s="4">
        <v>14</v>
      </c>
      <c r="C62" s="4">
        <v>591</v>
      </c>
      <c r="D62" s="4">
        <f t="shared" si="3"/>
        <v>4</v>
      </c>
      <c r="E62" s="4">
        <f t="shared" si="4"/>
        <v>2026</v>
      </c>
      <c r="F62" s="4">
        <f t="shared" si="0"/>
        <v>0.19261301603996847</v>
      </c>
      <c r="G62" s="4">
        <f t="shared" si="1"/>
        <v>4.5013435656651314E-2</v>
      </c>
      <c r="H62" s="4">
        <f t="shared" si="2"/>
        <v>0.23762645169661978</v>
      </c>
      <c r="I62" s="4">
        <v>56.7</v>
      </c>
      <c r="J62" s="5" t="s">
        <v>10</v>
      </c>
    </row>
    <row r="63" spans="1:10" ht="15" x14ac:dyDescent="0.25">
      <c r="A63" s="4">
        <v>5920</v>
      </c>
      <c r="B63" s="4">
        <v>14</v>
      </c>
      <c r="C63" s="4">
        <v>601</v>
      </c>
      <c r="D63" s="4">
        <f t="shared" si="3"/>
        <v>4</v>
      </c>
      <c r="E63" s="4">
        <f t="shared" si="4"/>
        <v>2026</v>
      </c>
      <c r="F63" s="4">
        <f t="shared" si="0"/>
        <v>0.12025574546410728</v>
      </c>
      <c r="G63" s="4">
        <f t="shared" si="1"/>
        <v>2.8103626494628862E-2</v>
      </c>
      <c r="H63" s="4">
        <f t="shared" si="2"/>
        <v>0.14835937195873614</v>
      </c>
      <c r="I63" s="4">
        <v>35.4</v>
      </c>
      <c r="J63" s="5" t="s">
        <v>10</v>
      </c>
    </row>
    <row r="64" spans="1:10" ht="15" x14ac:dyDescent="0.25">
      <c r="A64" s="4">
        <v>5920</v>
      </c>
      <c r="B64" s="4">
        <v>14</v>
      </c>
      <c r="C64" s="4">
        <v>611</v>
      </c>
      <c r="D64" s="4">
        <f t="shared" si="3"/>
        <v>4</v>
      </c>
      <c r="E64" s="4">
        <f t="shared" si="4"/>
        <v>2026</v>
      </c>
      <c r="F64" s="4">
        <f t="shared" si="0"/>
        <v>0.11651898501183276</v>
      </c>
      <c r="G64" s="4">
        <f t="shared" si="1"/>
        <v>2.723034996513474E-2</v>
      </c>
      <c r="H64" s="4">
        <f t="shared" si="2"/>
        <v>0.14374933497696751</v>
      </c>
      <c r="I64" s="4">
        <v>34.299999999999997</v>
      </c>
      <c r="J64" s="5" t="s">
        <v>10</v>
      </c>
    </row>
    <row r="65" spans="1:10" ht="15" x14ac:dyDescent="0.25">
      <c r="A65" s="4">
        <v>5920</v>
      </c>
      <c r="B65" s="4">
        <v>14</v>
      </c>
      <c r="C65" s="4">
        <v>621</v>
      </c>
      <c r="D65" s="4">
        <f t="shared" si="3"/>
        <v>4</v>
      </c>
      <c r="E65" s="4">
        <f t="shared" si="4"/>
        <v>2026</v>
      </c>
      <c r="F65" s="4">
        <f t="shared" si="0"/>
        <v>0.11889692348146201</v>
      </c>
      <c r="G65" s="4">
        <f t="shared" si="1"/>
        <v>2.7786071392994639E-2</v>
      </c>
      <c r="H65" s="4">
        <f t="shared" si="2"/>
        <v>0.14668299487445666</v>
      </c>
      <c r="I65" s="4">
        <v>35</v>
      </c>
      <c r="J65" s="5" t="s">
        <v>10</v>
      </c>
    </row>
    <row r="66" spans="1:10" ht="15" x14ac:dyDescent="0.25">
      <c r="A66" s="4">
        <v>5920</v>
      </c>
      <c r="B66" s="4">
        <v>14</v>
      </c>
      <c r="C66" s="4">
        <v>631</v>
      </c>
      <c r="D66" s="4">
        <f t="shared" si="3"/>
        <v>4</v>
      </c>
      <c r="E66" s="4">
        <f t="shared" si="4"/>
        <v>2026</v>
      </c>
      <c r="F66" s="4">
        <f t="shared" si="0"/>
        <v>0.17426891927425717</v>
      </c>
      <c r="G66" s="4">
        <f t="shared" si="1"/>
        <v>4.0726441784589278E-2</v>
      </c>
      <c r="H66" s="4">
        <f t="shared" si="2"/>
        <v>0.21499536105884645</v>
      </c>
      <c r="I66" s="4">
        <v>51.3</v>
      </c>
      <c r="J66" s="5" t="s">
        <v>10</v>
      </c>
    </row>
    <row r="67" spans="1:10" ht="15" x14ac:dyDescent="0.25">
      <c r="A67" s="4">
        <v>5920</v>
      </c>
      <c r="B67" s="4">
        <v>14</v>
      </c>
      <c r="C67" s="4">
        <v>641</v>
      </c>
      <c r="D67" s="4">
        <f t="shared" si="3"/>
        <v>4</v>
      </c>
      <c r="E67" s="4">
        <f t="shared" si="4"/>
        <v>2026</v>
      </c>
      <c r="F67" s="4">
        <f t="shared" si="0"/>
        <v>0.11753810149881673</v>
      </c>
      <c r="G67" s="4">
        <f t="shared" si="1"/>
        <v>2.7468516291360413E-2</v>
      </c>
      <c r="H67" s="4">
        <f t="shared" si="2"/>
        <v>0.14500661779017715</v>
      </c>
      <c r="I67" s="4">
        <v>34.6</v>
      </c>
      <c r="J67" s="5" t="s">
        <v>10</v>
      </c>
    </row>
    <row r="68" spans="1:10" ht="15" x14ac:dyDescent="0.25">
      <c r="A68" s="4">
        <v>5920</v>
      </c>
      <c r="B68" s="4">
        <v>14</v>
      </c>
      <c r="C68" s="4">
        <v>651</v>
      </c>
      <c r="D68" s="4">
        <f t="shared" si="3"/>
        <v>4</v>
      </c>
      <c r="E68" s="4">
        <f t="shared" si="4"/>
        <v>2026</v>
      </c>
      <c r="F68" s="4">
        <f t="shared" si="0"/>
        <v>0.11583957402051014</v>
      </c>
      <c r="G68" s="4">
        <f t="shared" si="1"/>
        <v>2.7071572414317631E-2</v>
      </c>
      <c r="H68" s="4">
        <f t="shared" si="2"/>
        <v>0.14291114643482777</v>
      </c>
      <c r="I68" s="4">
        <v>34.1</v>
      </c>
      <c r="J68" s="5" t="s">
        <v>10</v>
      </c>
    </row>
    <row r="69" spans="1:10" ht="15" x14ac:dyDescent="0.25">
      <c r="A69" s="4">
        <v>5920</v>
      </c>
      <c r="B69" s="4">
        <v>14</v>
      </c>
      <c r="C69" s="4">
        <v>661</v>
      </c>
      <c r="D69" s="4">
        <f t="shared" si="3"/>
        <v>4</v>
      </c>
      <c r="E69" s="4">
        <f t="shared" si="4"/>
        <v>2026</v>
      </c>
      <c r="F69" s="4">
        <f t="shared" ref="F69:F81" si="5">$H$84/SUM($H$87+$H$85)*I69</f>
        <v>0.11923662897712332</v>
      </c>
      <c r="G69" s="4">
        <f t="shared" ref="G69:G81" si="6">I69*SUM($H$84-$H$86)/$H$87</f>
        <v>2.7865460168403192E-2</v>
      </c>
      <c r="H69" s="4">
        <f t="shared" ref="H69:H81" si="7">F69+I69*SUM($H$84-$H$86)/$H$87</f>
        <v>0.14710208914552653</v>
      </c>
      <c r="I69" s="4">
        <v>35.1</v>
      </c>
      <c r="J69" s="5" t="s">
        <v>10</v>
      </c>
    </row>
    <row r="70" spans="1:10" ht="15" x14ac:dyDescent="0.25">
      <c r="A70" s="4">
        <v>5920</v>
      </c>
      <c r="B70" s="4">
        <v>14</v>
      </c>
      <c r="C70" s="4">
        <v>671</v>
      </c>
      <c r="D70" s="4">
        <f t="shared" ref="D70:D81" si="8">D69</f>
        <v>4</v>
      </c>
      <c r="E70" s="4">
        <f t="shared" ref="E70:E81" si="9">(E69)</f>
        <v>2026</v>
      </c>
      <c r="F70" s="4">
        <f t="shared" si="5"/>
        <v>0.19295272153562976</v>
      </c>
      <c r="G70" s="4">
        <f t="shared" si="6"/>
        <v>4.5092824432059864E-2</v>
      </c>
      <c r="H70" s="4">
        <f t="shared" si="7"/>
        <v>0.23804554596768962</v>
      </c>
      <c r="I70" s="4">
        <v>56.8</v>
      </c>
      <c r="J70" s="5" t="s">
        <v>10</v>
      </c>
    </row>
    <row r="71" spans="1:10" ht="15" x14ac:dyDescent="0.25">
      <c r="A71" s="4">
        <v>5920</v>
      </c>
      <c r="B71" s="4">
        <v>14</v>
      </c>
      <c r="C71" s="4">
        <v>681</v>
      </c>
      <c r="D71" s="4">
        <f t="shared" si="8"/>
        <v>4</v>
      </c>
      <c r="E71" s="4">
        <f t="shared" si="9"/>
        <v>2026</v>
      </c>
      <c r="F71" s="4">
        <f t="shared" si="5"/>
        <v>0.11957633447278465</v>
      </c>
      <c r="G71" s="4">
        <f t="shared" si="6"/>
        <v>2.7944848943811752E-2</v>
      </c>
      <c r="H71" s="4">
        <f t="shared" si="7"/>
        <v>0.1475211834165964</v>
      </c>
      <c r="I71" s="4">
        <v>35.200000000000003</v>
      </c>
      <c r="J71" s="5" t="s">
        <v>10</v>
      </c>
    </row>
    <row r="72" spans="1:10" ht="15" x14ac:dyDescent="0.25">
      <c r="A72" s="4">
        <v>5920</v>
      </c>
      <c r="B72" s="4">
        <v>14</v>
      </c>
      <c r="C72" s="4">
        <v>691</v>
      </c>
      <c r="D72" s="4">
        <f t="shared" si="8"/>
        <v>4</v>
      </c>
      <c r="E72" s="4">
        <f t="shared" si="9"/>
        <v>2026</v>
      </c>
      <c r="F72" s="4">
        <f t="shared" si="5"/>
        <v>0.11957633447278465</v>
      </c>
      <c r="G72" s="4">
        <f t="shared" si="6"/>
        <v>2.7944848943811752E-2</v>
      </c>
      <c r="H72" s="4">
        <f t="shared" si="7"/>
        <v>0.1475211834165964</v>
      </c>
      <c r="I72" s="4">
        <v>35.200000000000003</v>
      </c>
      <c r="J72" s="5" t="s">
        <v>10</v>
      </c>
    </row>
    <row r="73" spans="1:10" ht="15" x14ac:dyDescent="0.25">
      <c r="A73" s="4">
        <v>5920</v>
      </c>
      <c r="B73" s="4">
        <v>14</v>
      </c>
      <c r="C73" s="4">
        <v>701</v>
      </c>
      <c r="D73" s="4">
        <f t="shared" si="8"/>
        <v>4</v>
      </c>
      <c r="E73" s="4">
        <f t="shared" si="9"/>
        <v>2026</v>
      </c>
      <c r="F73" s="4">
        <f t="shared" si="5"/>
        <v>0.11753810149881673</v>
      </c>
      <c r="G73" s="4">
        <f t="shared" si="6"/>
        <v>2.7468516291360413E-2</v>
      </c>
      <c r="H73" s="4">
        <f t="shared" si="7"/>
        <v>0.14500661779017715</v>
      </c>
      <c r="I73" s="4">
        <v>34.6</v>
      </c>
      <c r="J73" s="5" t="s">
        <v>10</v>
      </c>
    </row>
    <row r="74" spans="1:10" ht="15" x14ac:dyDescent="0.25">
      <c r="A74" s="4">
        <v>5920</v>
      </c>
      <c r="B74" s="4">
        <v>14</v>
      </c>
      <c r="C74" s="4">
        <v>711</v>
      </c>
      <c r="D74" s="4">
        <f t="shared" si="8"/>
        <v>4</v>
      </c>
      <c r="E74" s="4">
        <f t="shared" si="9"/>
        <v>2026</v>
      </c>
      <c r="F74" s="4">
        <f t="shared" si="5"/>
        <v>0.17494833026557982</v>
      </c>
      <c r="G74" s="4">
        <f t="shared" si="6"/>
        <v>4.0885219335406391E-2</v>
      </c>
      <c r="H74" s="4">
        <f t="shared" si="7"/>
        <v>0.21583354960098622</v>
      </c>
      <c r="I74" s="4">
        <v>51.5</v>
      </c>
      <c r="J74" s="5" t="s">
        <v>10</v>
      </c>
    </row>
    <row r="75" spans="1:10" ht="15" x14ac:dyDescent="0.25">
      <c r="A75" s="4">
        <v>5920</v>
      </c>
      <c r="B75" s="4">
        <v>14</v>
      </c>
      <c r="C75" s="4">
        <v>721</v>
      </c>
      <c r="D75" s="4">
        <f t="shared" si="8"/>
        <v>4</v>
      </c>
      <c r="E75" s="4">
        <f t="shared" si="9"/>
        <v>2026</v>
      </c>
      <c r="F75" s="4">
        <f t="shared" si="5"/>
        <v>0.11651898501183276</v>
      </c>
      <c r="G75" s="4">
        <f t="shared" si="6"/>
        <v>2.723034996513474E-2</v>
      </c>
      <c r="H75" s="4">
        <f t="shared" si="7"/>
        <v>0.14374933497696751</v>
      </c>
      <c r="I75" s="4">
        <v>34.299999999999997</v>
      </c>
      <c r="J75" s="5" t="s">
        <v>10</v>
      </c>
    </row>
    <row r="76" spans="1:10" ht="15" x14ac:dyDescent="0.25">
      <c r="A76" s="4">
        <v>5920</v>
      </c>
      <c r="B76" s="4">
        <v>14</v>
      </c>
      <c r="C76" s="4">
        <v>731</v>
      </c>
      <c r="D76" s="4">
        <f t="shared" si="8"/>
        <v>4</v>
      </c>
      <c r="E76" s="4">
        <f t="shared" si="9"/>
        <v>2026</v>
      </c>
      <c r="F76" s="4">
        <f t="shared" si="5"/>
        <v>0.11651898501183276</v>
      </c>
      <c r="G76" s="4">
        <f t="shared" si="6"/>
        <v>2.723034996513474E-2</v>
      </c>
      <c r="H76" s="4">
        <f t="shared" si="7"/>
        <v>0.14374933497696751</v>
      </c>
      <c r="I76" s="4">
        <v>34.299999999999997</v>
      </c>
      <c r="J76" s="5" t="s">
        <v>10</v>
      </c>
    </row>
    <row r="77" spans="1:10" ht="15" x14ac:dyDescent="0.25">
      <c r="A77" s="4">
        <v>5920</v>
      </c>
      <c r="B77" s="4">
        <v>14</v>
      </c>
      <c r="C77" s="4">
        <v>741</v>
      </c>
      <c r="D77" s="4">
        <f t="shared" si="8"/>
        <v>4</v>
      </c>
      <c r="E77" s="4">
        <f t="shared" si="9"/>
        <v>2026</v>
      </c>
      <c r="F77" s="4">
        <f t="shared" si="5"/>
        <v>0.11821751249013936</v>
      </c>
      <c r="G77" s="4">
        <f t="shared" si="6"/>
        <v>2.7627293842177523E-2</v>
      </c>
      <c r="H77" s="4">
        <f t="shared" si="7"/>
        <v>0.14584480633231689</v>
      </c>
      <c r="I77" s="4">
        <v>34.799999999999997</v>
      </c>
      <c r="J77" s="5" t="s">
        <v>10</v>
      </c>
    </row>
    <row r="78" spans="1:10" ht="15" x14ac:dyDescent="0.25">
      <c r="A78" s="4">
        <v>5920</v>
      </c>
      <c r="B78" s="4">
        <v>14</v>
      </c>
      <c r="C78" s="4">
        <v>751</v>
      </c>
      <c r="D78" s="4">
        <f t="shared" si="8"/>
        <v>4</v>
      </c>
      <c r="E78" s="4">
        <f t="shared" si="9"/>
        <v>2026</v>
      </c>
      <c r="F78" s="4">
        <f t="shared" si="5"/>
        <v>0.19261301603996847</v>
      </c>
      <c r="G78" s="4">
        <f t="shared" si="6"/>
        <v>4.5013435656651314E-2</v>
      </c>
      <c r="H78" s="4">
        <f t="shared" si="7"/>
        <v>0.23762645169661978</v>
      </c>
      <c r="I78" s="4">
        <v>56.7</v>
      </c>
      <c r="J78" s="5" t="s">
        <v>10</v>
      </c>
    </row>
    <row r="79" spans="1:10" ht="15" x14ac:dyDescent="0.25">
      <c r="A79" s="4">
        <v>5920</v>
      </c>
      <c r="B79" s="4">
        <v>14</v>
      </c>
      <c r="C79" s="4">
        <v>761</v>
      </c>
      <c r="D79" s="4">
        <f t="shared" si="8"/>
        <v>4</v>
      </c>
      <c r="E79" s="4">
        <f t="shared" si="9"/>
        <v>2026</v>
      </c>
      <c r="F79" s="4">
        <f t="shared" si="5"/>
        <v>0.11957633447278465</v>
      </c>
      <c r="G79" s="4">
        <f t="shared" si="6"/>
        <v>2.7944848943811752E-2</v>
      </c>
      <c r="H79" s="4">
        <f t="shared" si="7"/>
        <v>0.1475211834165964</v>
      </c>
      <c r="I79" s="4">
        <v>35.200000000000003</v>
      </c>
      <c r="J79" s="5" t="s">
        <v>10</v>
      </c>
    </row>
    <row r="80" spans="1:10" ht="15" x14ac:dyDescent="0.25">
      <c r="A80" s="4">
        <v>5920</v>
      </c>
      <c r="B80" s="4">
        <v>14</v>
      </c>
      <c r="C80" s="4">
        <v>771</v>
      </c>
      <c r="D80" s="4">
        <f t="shared" si="8"/>
        <v>4</v>
      </c>
      <c r="E80" s="4">
        <f t="shared" si="9"/>
        <v>2026</v>
      </c>
      <c r="F80" s="4">
        <f t="shared" si="5"/>
        <v>0.11821751249013936</v>
      </c>
      <c r="G80" s="4">
        <f t="shared" si="6"/>
        <v>2.7627293842177523E-2</v>
      </c>
      <c r="H80" s="4">
        <f t="shared" si="7"/>
        <v>0.14584480633231689</v>
      </c>
      <c r="I80" s="4">
        <v>34.799999999999997</v>
      </c>
      <c r="J80" s="5" t="s">
        <v>10</v>
      </c>
    </row>
    <row r="81" spans="1:10" ht="15" x14ac:dyDescent="0.25">
      <c r="A81" s="4">
        <v>5920</v>
      </c>
      <c r="B81" s="4">
        <v>14</v>
      </c>
      <c r="C81" s="4">
        <v>781</v>
      </c>
      <c r="D81" s="4">
        <f t="shared" si="8"/>
        <v>4</v>
      </c>
      <c r="E81" s="4">
        <f t="shared" si="9"/>
        <v>2026</v>
      </c>
      <c r="F81" s="4">
        <f t="shared" si="5"/>
        <v>0.11787780699447806</v>
      </c>
      <c r="G81" s="4">
        <f t="shared" si="6"/>
        <v>2.754790506676897E-2</v>
      </c>
      <c r="H81" s="4">
        <f t="shared" si="7"/>
        <v>0.14542571206124702</v>
      </c>
      <c r="I81" s="4">
        <v>34.700000000000003</v>
      </c>
      <c r="J81" s="5" t="s">
        <v>10</v>
      </c>
    </row>
    <row r="82" spans="1:10" ht="15" x14ac:dyDescent="0.25">
      <c r="A82" s="1"/>
      <c r="B82" s="1"/>
      <c r="C82" s="1"/>
      <c r="D82" s="1"/>
      <c r="E82" s="1"/>
      <c r="F82" s="11">
        <f>SUM(F4:F81)</f>
        <v>10.471761609255852</v>
      </c>
      <c r="G82" s="11">
        <f>SUM(G4:G81)</f>
        <v>2.4472383907441513</v>
      </c>
      <c r="H82" s="13">
        <f>$H$84/SUM($I$4:$I$81)*I82</f>
        <v>12.918999999999999</v>
      </c>
      <c r="I82" s="13">
        <v>3082.6</v>
      </c>
    </row>
    <row r="83" spans="1:10" ht="15" x14ac:dyDescent="0.25">
      <c r="A83" s="1"/>
      <c r="B83" s="1"/>
      <c r="C83" s="1"/>
      <c r="D83" s="1"/>
      <c r="E83" s="1"/>
      <c r="F83" s="1"/>
      <c r="G83" s="1"/>
      <c r="I83" s="1"/>
    </row>
    <row r="84" spans="1:10" x14ac:dyDescent="0.2">
      <c r="G84" s="7" t="s">
        <v>11</v>
      </c>
      <c r="H84" s="10">
        <v>12.919</v>
      </c>
      <c r="I84" s="7" t="s">
        <v>12</v>
      </c>
    </row>
    <row r="85" spans="1:10" x14ac:dyDescent="0.2">
      <c r="G85" s="8" t="s">
        <v>13</v>
      </c>
      <c r="H85" s="9">
        <v>720.4</v>
      </c>
      <c r="I85" s="8" t="s">
        <v>14</v>
      </c>
    </row>
    <row r="86" spans="1:10" x14ac:dyDescent="0.2">
      <c r="G86" s="8" t="s">
        <v>15</v>
      </c>
      <c r="H86" s="9">
        <f>$H$84/SUM($H$87+$H$85)*H87</f>
        <v>10.47176160925585</v>
      </c>
      <c r="I86" s="8" t="s">
        <v>12</v>
      </c>
    </row>
    <row r="87" spans="1:10" x14ac:dyDescent="0.2">
      <c r="G87" s="8" t="s">
        <v>16</v>
      </c>
      <c r="H87" s="9">
        <v>3082.6</v>
      </c>
      <c r="I87" s="8" t="s">
        <v>14</v>
      </c>
    </row>
    <row r="88" spans="1:10" ht="15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10" ht="15" x14ac:dyDescent="0.25">
      <c r="A89" s="1"/>
      <c r="B89" s="12" t="s">
        <v>17</v>
      </c>
      <c r="C89" s="1"/>
      <c r="D89" s="1"/>
      <c r="F89" s="1"/>
      <c r="G89" s="1"/>
      <c r="H89" s="12" t="s">
        <v>18</v>
      </c>
      <c r="I89" s="1"/>
    </row>
    <row r="90" spans="1:10" ht="15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10" ht="15" x14ac:dyDescent="0.25">
      <c r="A91" s="1"/>
      <c r="B91" s="1"/>
      <c r="C91" s="1"/>
      <c r="D91" s="1"/>
      <c r="E91" s="1"/>
      <c r="F91" s="1"/>
      <c r="G91" s="1"/>
      <c r="H91" s="1"/>
      <c r="I91" s="1"/>
    </row>
  </sheetData>
  <mergeCells count="1">
    <mergeCell ref="A1:J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7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Manager/>
  <Company>MoBIL GROUP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Шиповской Кирилл Иванович</cp:lastModifiedBy>
  <cp:revision/>
  <dcterms:created xsi:type="dcterms:W3CDTF">2011-10-25T12:50:04Z</dcterms:created>
  <dcterms:modified xsi:type="dcterms:W3CDTF">2026-04-27T07:39:46Z</dcterms:modified>
  <cp:category/>
  <cp:contentStatus/>
</cp:coreProperties>
</file>