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Апрель 2026\"/>
    </mc:Choice>
  </mc:AlternateContent>
  <bookViews>
    <workbookView xWindow="-120" yWindow="-120" windowWidth="29040" windowHeight="15720" tabRatio="500"/>
  </bookViews>
  <sheets>
    <sheet name="Лист1" sheetId="1" r:id="rId1"/>
  </sheets>
  <definedNames>
    <definedName name="__xlnm__FilterDatabase" localSheetId="0">Лист1!#REF!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H62" i="1"/>
  <c r="H33" i="1"/>
  <c r="K115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115" i="1" l="1"/>
  <c r="J118" i="1" s="1"/>
  <c r="J116" i="1" l="1"/>
  <c r="I79" i="1" s="1"/>
  <c r="J79" i="1" s="1"/>
  <c r="I81" i="1" l="1"/>
  <c r="J81" i="1" s="1"/>
  <c r="I32" i="1"/>
  <c r="J32" i="1" s="1"/>
  <c r="I10" i="1"/>
  <c r="J10" i="1" s="1"/>
  <c r="I85" i="1"/>
  <c r="J85" i="1" s="1"/>
  <c r="I39" i="1"/>
  <c r="J39" i="1" s="1"/>
  <c r="I51" i="1"/>
  <c r="J51" i="1" s="1"/>
  <c r="I29" i="1"/>
  <c r="J29" i="1" s="1"/>
  <c r="I36" i="1"/>
  <c r="J36" i="1" s="1"/>
  <c r="I13" i="1"/>
  <c r="J13" i="1" s="1"/>
  <c r="I63" i="1"/>
  <c r="J63" i="1" s="1"/>
  <c r="I104" i="1"/>
  <c r="J104" i="1" s="1"/>
  <c r="I64" i="1"/>
  <c r="J64" i="1" s="1"/>
  <c r="I31" i="1"/>
  <c r="J31" i="1" s="1"/>
  <c r="I45" i="1"/>
  <c r="J45" i="1" s="1"/>
  <c r="I60" i="1"/>
  <c r="J60" i="1" s="1"/>
  <c r="I105" i="1"/>
  <c r="J105" i="1" s="1"/>
  <c r="I55" i="1"/>
  <c r="J55" i="1" s="1"/>
  <c r="I103" i="1"/>
  <c r="J103" i="1" s="1"/>
  <c r="I47" i="1"/>
  <c r="J47" i="1" s="1"/>
  <c r="I74" i="1"/>
  <c r="J74" i="1" s="1"/>
  <c r="I30" i="1"/>
  <c r="J30" i="1" s="1"/>
  <c r="I42" i="1"/>
  <c r="J42" i="1" s="1"/>
  <c r="I107" i="1"/>
  <c r="J107" i="1" s="1"/>
  <c r="I35" i="1"/>
  <c r="J35" i="1" s="1"/>
  <c r="I54" i="1"/>
  <c r="J54" i="1" s="1"/>
  <c r="I3" i="1"/>
  <c r="J3" i="1" s="1"/>
  <c r="I59" i="1"/>
  <c r="J59" i="1" s="1"/>
  <c r="I72" i="1"/>
  <c r="J72" i="1" s="1"/>
  <c r="I76" i="1"/>
  <c r="J76" i="1" s="1"/>
  <c r="I53" i="1"/>
  <c r="J53" i="1" s="1"/>
  <c r="I25" i="1"/>
  <c r="J25" i="1" s="1"/>
  <c r="I49" i="1"/>
  <c r="J49" i="1" s="1"/>
  <c r="I69" i="1"/>
  <c r="J69" i="1" s="1"/>
  <c r="I89" i="1"/>
  <c r="J89" i="1" s="1"/>
  <c r="I111" i="1"/>
  <c r="J111" i="1" s="1"/>
  <c r="I87" i="1"/>
  <c r="J87" i="1" s="1"/>
  <c r="I5" i="1"/>
  <c r="J5" i="1" s="1"/>
  <c r="I27" i="1"/>
  <c r="J27" i="1" s="1"/>
  <c r="I113" i="1"/>
  <c r="J113" i="1" s="1"/>
  <c r="I97" i="1"/>
  <c r="J97" i="1" s="1"/>
  <c r="I33" i="1"/>
  <c r="J33" i="1" s="1"/>
  <c r="I43" i="1"/>
  <c r="J43" i="1" s="1"/>
  <c r="I16" i="1"/>
  <c r="J16" i="1" s="1"/>
  <c r="I101" i="1"/>
  <c r="J101" i="1" s="1"/>
  <c r="I17" i="1"/>
  <c r="J17" i="1" s="1"/>
  <c r="I44" i="1"/>
  <c r="J44" i="1" s="1"/>
  <c r="I38" i="1"/>
  <c r="J38" i="1" s="1"/>
  <c r="I84" i="1"/>
  <c r="J84" i="1" s="1"/>
  <c r="I7" i="1"/>
  <c r="J7" i="1" s="1"/>
  <c r="I99" i="1"/>
  <c r="J99" i="1" s="1"/>
  <c r="I4" i="1"/>
  <c r="J4" i="1" s="1"/>
  <c r="I109" i="1"/>
  <c r="J109" i="1" s="1"/>
  <c r="I22" i="1"/>
  <c r="J22" i="1" s="1"/>
  <c r="I108" i="1"/>
  <c r="J108" i="1" s="1"/>
  <c r="I41" i="1"/>
  <c r="J41" i="1" s="1"/>
  <c r="I34" i="1"/>
  <c r="J34" i="1" s="1"/>
  <c r="I106" i="1"/>
  <c r="J106" i="1" s="1"/>
  <c r="I93" i="1"/>
  <c r="J93" i="1" s="1"/>
  <c r="I112" i="1"/>
  <c r="J112" i="1" s="1"/>
  <c r="I78" i="1"/>
  <c r="J78" i="1" s="1"/>
  <c r="I110" i="1"/>
  <c r="J110" i="1" s="1"/>
  <c r="I48" i="1"/>
  <c r="J48" i="1" s="1"/>
  <c r="I50" i="1"/>
  <c r="J50" i="1" s="1"/>
  <c r="I88" i="1"/>
  <c r="J88" i="1" s="1"/>
  <c r="I37" i="1"/>
  <c r="J37" i="1" s="1"/>
  <c r="I71" i="1"/>
  <c r="J71" i="1" s="1"/>
  <c r="I86" i="1"/>
  <c r="J86" i="1" s="1"/>
  <c r="I20" i="1"/>
  <c r="J20" i="1" s="1"/>
  <c r="I90" i="1"/>
  <c r="J90" i="1" s="1"/>
  <c r="I91" i="1"/>
  <c r="J91" i="1" s="1"/>
  <c r="I12" i="1"/>
  <c r="J12" i="1" s="1"/>
  <c r="I9" i="1"/>
  <c r="J9" i="1" s="1"/>
  <c r="I80" i="1"/>
  <c r="J80" i="1" s="1"/>
  <c r="I8" i="1"/>
  <c r="J8" i="1" s="1"/>
  <c r="I95" i="1"/>
  <c r="J95" i="1" s="1"/>
  <c r="I21" i="1"/>
  <c r="J21" i="1" s="1"/>
  <c r="I102" i="1"/>
  <c r="J102" i="1" s="1"/>
  <c r="I92" i="1"/>
  <c r="J92" i="1" s="1"/>
  <c r="I57" i="1"/>
  <c r="J57" i="1" s="1"/>
  <c r="I14" i="1"/>
  <c r="J14" i="1" s="1"/>
  <c r="I67" i="1"/>
  <c r="J67" i="1" s="1"/>
  <c r="I98" i="1"/>
  <c r="J98" i="1" s="1"/>
  <c r="I46" i="1"/>
  <c r="J46" i="1" s="1"/>
  <c r="I73" i="1"/>
  <c r="J73" i="1" s="1"/>
  <c r="I52" i="1"/>
  <c r="J52" i="1" s="1"/>
  <c r="I18" i="1"/>
  <c r="J18" i="1" s="1"/>
  <c r="I19" i="1"/>
  <c r="J19" i="1" s="1"/>
  <c r="I96" i="1"/>
  <c r="J96" i="1" s="1"/>
  <c r="I15" i="1"/>
  <c r="J15" i="1" s="1"/>
  <c r="I28" i="1"/>
  <c r="J28" i="1" s="1"/>
  <c r="I56" i="1"/>
  <c r="J56" i="1" s="1"/>
  <c r="I100" i="1"/>
  <c r="J100" i="1" s="1"/>
  <c r="I11" i="1"/>
  <c r="J11" i="1" s="1"/>
  <c r="I61" i="1"/>
  <c r="J61" i="1" s="1"/>
  <c r="I66" i="1"/>
  <c r="J66" i="1" s="1"/>
  <c r="I70" i="1"/>
  <c r="J70" i="1" s="1"/>
  <c r="I68" i="1"/>
  <c r="J68" i="1" s="1"/>
  <c r="I6" i="1"/>
  <c r="J6" i="1" s="1"/>
  <c r="I77" i="1"/>
  <c r="J77" i="1" s="1"/>
  <c r="I75" i="1"/>
  <c r="J75" i="1" s="1"/>
  <c r="I62" i="1"/>
  <c r="J62" i="1" s="1"/>
  <c r="I58" i="1"/>
  <c r="J58" i="1" s="1"/>
  <c r="I114" i="1"/>
  <c r="J114" i="1" s="1"/>
  <c r="I82" i="1"/>
  <c r="J82" i="1" s="1"/>
  <c r="I40" i="1"/>
  <c r="J40" i="1" s="1"/>
  <c r="I94" i="1"/>
  <c r="J94" i="1" s="1"/>
  <c r="I83" i="1"/>
  <c r="J83" i="1" s="1"/>
  <c r="I26" i="1"/>
  <c r="J26" i="1" s="1"/>
  <c r="I24" i="1"/>
  <c r="J24" i="1" s="1"/>
  <c r="I23" i="1"/>
  <c r="J23" i="1" s="1"/>
  <c r="I65" i="1"/>
  <c r="J65" i="1" s="1"/>
  <c r="J115" i="1" l="1"/>
  <c r="I115" i="1"/>
</calcChain>
</file>

<file path=xl/comments1.xml><?xml version="1.0" encoding="utf-8"?>
<comments xmlns="http://schemas.openxmlformats.org/spreadsheetml/2006/main">
  <authors>
    <author>Шиповской Кирилл Иванович</author>
  </authors>
  <commentList>
    <comment ref="F14" authorId="0" shapeId="0">
      <text>
        <r>
          <rPr>
            <b/>
            <sz val="9"/>
            <color indexed="81"/>
            <rFont val="Tahoma"/>
            <charset val="1"/>
          </rPr>
          <t>Шиповской Кирилл Иванович:</t>
        </r>
        <r>
          <rPr>
            <sz val="9"/>
            <color indexed="81"/>
            <rFont val="Tahoma"/>
            <charset val="1"/>
          </rPr>
          <t xml:space="preserve">
оплачено до 1,296</t>
        </r>
      </text>
    </comment>
    <comment ref="G14" authorId="0" shapeId="0">
      <text>
        <r>
          <rPr>
            <b/>
            <sz val="9"/>
            <color indexed="81"/>
            <rFont val="Tahoma"/>
            <charset val="1"/>
          </rPr>
          <t>Шиповской Кирилл Иванович:</t>
        </r>
        <r>
          <rPr>
            <sz val="9"/>
            <color indexed="81"/>
            <rFont val="Tahoma"/>
            <charset val="1"/>
          </rPr>
          <t xml:space="preserve">
оплачено до 1,296</t>
        </r>
      </text>
    </comment>
  </commentList>
</comments>
</file>

<file path=xl/sharedStrings.xml><?xml version="1.0" encoding="utf-8"?>
<sst xmlns="http://schemas.openxmlformats.org/spreadsheetml/2006/main" count="135" uniqueCount="22">
  <si>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</si>
  <si>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</si>
  <si>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</si>
  <si>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</si>
  <si>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</si>
  <si>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</si>
  <si>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</si>
  <si>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</si>
  <si>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</si>
  <si>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</si>
  <si>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ИПУ</t>
  </si>
  <si>
    <t>Разница:</t>
  </si>
  <si>
    <t>Гка</t>
  </si>
  <si>
    <t>Показ. Нач</t>
  </si>
  <si>
    <t>Итого по ОДПУ:</t>
  </si>
  <si>
    <t>показ. Кон.</t>
  </si>
  <si>
    <t>Факт.потр.:</t>
  </si>
  <si>
    <t>Об.площ.:</t>
  </si>
  <si>
    <t>кв.м</t>
  </si>
  <si>
    <t>Директор</t>
  </si>
  <si>
    <t>Шарапов О.Н.</t>
  </si>
  <si>
    <t>Адрес МКД: ул. Некрасова д.28, расчетный период с 24.03.2026 по 03.04.2026г.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</si>
</sst>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25" x14ac:knownFonts="1">
    <font>
      <sz val="11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sz val="8"/>
      <name val="Arial"/>
      <family val="2"/>
      <charset val="204"/>
    </font>
    <font>
      <b/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Calibri"/>
      <family val="2"/>
      <charset val="204"/>
    </font>
    <font>
      <b/>
      <sz val="9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4" fillId="8" borderId="1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>
      <alignment horizontal="left"/>
    </xf>
  </cellStyleXfs>
  <cellXfs count="28">
    <xf numFmtId="0" fontId="0" fillId="0" borderId="0" xfId="0"/>
    <xf numFmtId="0" fontId="0" fillId="9" borderId="2" xfId="0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/>
    </xf>
    <xf numFmtId="14" fontId="14" fillId="9" borderId="2" xfId="0" applyNumberFormat="1" applyFont="1" applyFill="1" applyBorder="1" applyAlignment="1">
      <alignment horizontal="center"/>
    </xf>
    <xf numFmtId="165" fontId="14" fillId="9" borderId="2" xfId="0" applyNumberFormat="1" applyFont="1" applyFill="1" applyBorder="1" applyAlignment="1">
      <alignment horizontal="center"/>
    </xf>
    <xf numFmtId="0" fontId="15" fillId="9" borderId="2" xfId="0" applyFont="1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0" fontId="16" fillId="9" borderId="2" xfId="0" applyFont="1" applyFill="1" applyBorder="1" applyAlignment="1">
      <alignment horizontal="center" vertical="center"/>
    </xf>
    <xf numFmtId="164" fontId="0" fillId="9" borderId="2" xfId="0" applyNumberFormat="1" applyFill="1" applyBorder="1" applyAlignment="1">
      <alignment horizontal="center" vertical="center"/>
    </xf>
    <xf numFmtId="165" fontId="0" fillId="9" borderId="2" xfId="0" applyNumberFormat="1" applyFill="1" applyBorder="1" applyAlignment="1">
      <alignment horizontal="center" vertical="center"/>
    </xf>
    <xf numFmtId="0" fontId="17" fillId="9" borderId="2" xfId="17" applyFont="1" applyFill="1" applyBorder="1" applyAlignment="1">
      <alignment horizontal="center" vertical="center"/>
    </xf>
    <xf numFmtId="0" fontId="0" fillId="9" borderId="2" xfId="0" applyFill="1" applyBorder="1"/>
    <xf numFmtId="0" fontId="18" fillId="9" borderId="2" xfId="0" applyFont="1" applyFill="1" applyBorder="1"/>
    <xf numFmtId="0" fontId="19" fillId="9" borderId="2" xfId="0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0" fillId="9" borderId="0" xfId="0" applyFill="1"/>
    <xf numFmtId="0" fontId="18" fillId="9" borderId="0" xfId="0" applyFont="1" applyFill="1"/>
    <xf numFmtId="0" fontId="19" fillId="9" borderId="0" xfId="0" applyFont="1" applyFill="1" applyAlignment="1">
      <alignment horizontal="center" vertical="center"/>
    </xf>
    <xf numFmtId="164" fontId="18" fillId="9" borderId="0" xfId="0" applyNumberFormat="1" applyFont="1" applyFill="1" applyAlignment="1">
      <alignment horizontal="center" vertical="center"/>
    </xf>
    <xf numFmtId="0" fontId="18" fillId="9" borderId="0" xfId="0" applyFont="1" applyFill="1" applyAlignment="1">
      <alignment horizontal="left" vertical="center"/>
    </xf>
    <xf numFmtId="0" fontId="18" fillId="10" borderId="0" xfId="0" applyFont="1" applyFill="1"/>
    <xf numFmtId="0" fontId="18" fillId="11" borderId="0" xfId="0" applyFont="1" applyFill="1" applyAlignment="1">
      <alignment horizontal="center" vertical="center"/>
    </xf>
    <xf numFmtId="164" fontId="18" fillId="9" borderId="0" xfId="0" applyNumberFormat="1" applyFont="1" applyFill="1" applyAlignment="1">
      <alignment horizontal="center"/>
    </xf>
    <xf numFmtId="0" fontId="18" fillId="9" borderId="0" xfId="0" applyFont="1" applyFill="1" applyAlignment="1">
      <alignment horizontal="center"/>
    </xf>
    <xf numFmtId="0" fontId="20" fillId="9" borderId="0" xfId="17" applyFont="1" applyFill="1">
      <alignment horizontal="left"/>
    </xf>
    <xf numFmtId="0" fontId="21" fillId="9" borderId="0" xfId="17" applyFont="1" applyFill="1">
      <alignment horizontal="left"/>
    </xf>
    <xf numFmtId="0" fontId="13" fillId="9" borderId="2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te" xfId="13"/>
    <cellStyle name="Status" xfId="14"/>
    <cellStyle name="Text" xfId="15"/>
    <cellStyle name="Warning" xfId="16"/>
    <cellStyle name="Обычный" xfId="0" builtinId="0"/>
    <cellStyle name="Обычный_Лист1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FF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20"/>
  <sheetViews>
    <sheetView tabSelected="1" workbookViewId="0">
      <selection activeCell="G3" sqref="G3"/>
    </sheetView>
  </sheetViews>
  <sheetFormatPr defaultColWidth="8.85546875" defaultRowHeight="15" x14ac:dyDescent="0.25"/>
  <cols>
    <col min="1" max="1" width="10.7109375" style="16" customWidth="1"/>
    <col min="2" max="4" width="8.7109375" style="16" customWidth="1"/>
    <col min="5" max="5" width="8.140625" style="16" customWidth="1"/>
    <col min="6" max="6" width="11.7109375" style="16" customWidth="1"/>
    <col min="7" max="7" width="11.28515625" style="16" customWidth="1"/>
    <col min="8" max="8" width="10.28515625" style="16" customWidth="1"/>
    <col min="9" max="9" width="12.85546875" style="16" customWidth="1"/>
    <col min="10" max="10" width="12.28515625" style="16" customWidth="1"/>
    <col min="11" max="11" width="10.85546875" style="14" customWidth="1"/>
    <col min="12" max="12" width="10" style="14" customWidth="1"/>
    <col min="13" max="16384" width="8.85546875" style="14"/>
  </cols>
  <sheetData>
    <row r="1" spans="1:12" ht="33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0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>
        <v>46105</v>
      </c>
      <c r="G2" s="3">
        <v>46115</v>
      </c>
      <c r="H2" s="2" t="s">
        <v>5</v>
      </c>
      <c r="I2" s="2" t="s">
        <v>6</v>
      </c>
      <c r="J2" s="4" t="s">
        <v>7</v>
      </c>
      <c r="K2" s="5" t="s">
        <v>8</v>
      </c>
      <c r="L2" s="5" t="s">
        <v>9</v>
      </c>
    </row>
    <row r="3" spans="1:12" ht="14.45" customHeight="1" x14ac:dyDescent="0.25">
      <c r="A3" s="6">
        <v>5956</v>
      </c>
      <c r="B3" s="6">
        <v>28</v>
      </c>
      <c r="C3" s="6">
        <v>11</v>
      </c>
      <c r="D3" s="6">
        <v>4</v>
      </c>
      <c r="E3" s="6">
        <v>2026</v>
      </c>
      <c r="F3" s="7">
        <v>32.682000000000002</v>
      </c>
      <c r="G3" s="7">
        <v>32.799999999999997</v>
      </c>
      <c r="H3" s="8">
        <f t="shared" ref="H3:H94" si="0">SUM(G3-F3)</f>
        <v>0.117999999999995</v>
      </c>
      <c r="I3" s="1">
        <f t="shared" ref="I3:I34" si="1">$J$116*(K3/$J$119)</f>
        <v>1.9681644374633066E-2</v>
      </c>
      <c r="J3" s="9">
        <f>(H3+I3)</f>
        <v>0.13768164437462807</v>
      </c>
      <c r="K3" s="10">
        <v>84.1</v>
      </c>
      <c r="L3" s="10" t="s">
        <v>10</v>
      </c>
    </row>
    <row r="4" spans="1:12" ht="14.45" customHeight="1" x14ac:dyDescent="0.25">
      <c r="A4" s="6">
        <v>5956</v>
      </c>
      <c r="B4" s="6">
        <v>28</v>
      </c>
      <c r="C4" s="6">
        <v>21</v>
      </c>
      <c r="D4" s="6">
        <f>D3</f>
        <v>4</v>
      </c>
      <c r="E4" s="6">
        <f>(E3)</f>
        <v>2026</v>
      </c>
      <c r="F4" s="7">
        <v>11.884</v>
      </c>
      <c r="G4" s="7">
        <v>11.917999999999999</v>
      </c>
      <c r="H4" s="8">
        <f t="shared" si="0"/>
        <v>3.399999999999892E-2</v>
      </c>
      <c r="I4" s="1">
        <f t="shared" si="1"/>
        <v>8.4717660685103089E-3</v>
      </c>
      <c r="J4" s="9">
        <f t="shared" ref="J4:J67" si="2">(H4+I4)</f>
        <v>4.2471766068509227E-2</v>
      </c>
      <c r="K4" s="10">
        <v>36.200000000000003</v>
      </c>
      <c r="L4" s="10" t="s">
        <v>10</v>
      </c>
    </row>
    <row r="5" spans="1:12" ht="14.45" customHeight="1" x14ac:dyDescent="0.25">
      <c r="A5" s="6">
        <v>5956</v>
      </c>
      <c r="B5" s="6">
        <v>28</v>
      </c>
      <c r="C5" s="6">
        <v>31</v>
      </c>
      <c r="D5" s="6">
        <f t="shared" ref="D5:D68" si="3">D4</f>
        <v>4</v>
      </c>
      <c r="E5" s="6">
        <f t="shared" ref="E5:E68" si="4">(E4)</f>
        <v>2026</v>
      </c>
      <c r="F5" s="7">
        <v>21.707000000000001</v>
      </c>
      <c r="G5" s="7">
        <v>21.923999999999999</v>
      </c>
      <c r="H5" s="8">
        <f t="shared" si="0"/>
        <v>0.21699999999999875</v>
      </c>
      <c r="I5" s="1">
        <f t="shared" si="1"/>
        <v>1.5258539990797574E-2</v>
      </c>
      <c r="J5" s="9">
        <f t="shared" si="2"/>
        <v>0.23225853999079632</v>
      </c>
      <c r="K5" s="10">
        <v>65.2</v>
      </c>
      <c r="L5" s="10" t="s">
        <v>10</v>
      </c>
    </row>
    <row r="6" spans="1:12" ht="14.45" customHeight="1" x14ac:dyDescent="0.25">
      <c r="A6" s="6">
        <v>5956</v>
      </c>
      <c r="B6" s="6">
        <v>28</v>
      </c>
      <c r="C6" s="6">
        <v>41</v>
      </c>
      <c r="D6" s="6">
        <f t="shared" si="3"/>
        <v>4</v>
      </c>
      <c r="E6" s="6">
        <f t="shared" si="4"/>
        <v>2026</v>
      </c>
      <c r="F6" s="7">
        <v>20.533999999999999</v>
      </c>
      <c r="G6" s="7">
        <v>20.699000000000002</v>
      </c>
      <c r="H6" s="8">
        <f t="shared" si="0"/>
        <v>0.1650000000000027</v>
      </c>
      <c r="I6" s="1">
        <f t="shared" si="1"/>
        <v>9.244054135529204E-3</v>
      </c>
      <c r="J6" s="9">
        <f t="shared" si="2"/>
        <v>0.1742440541355319</v>
      </c>
      <c r="K6" s="10">
        <v>39.5</v>
      </c>
      <c r="L6" s="10" t="s">
        <v>10</v>
      </c>
    </row>
    <row r="7" spans="1:12" ht="14.45" customHeight="1" x14ac:dyDescent="0.25">
      <c r="A7" s="6">
        <v>5956</v>
      </c>
      <c r="B7" s="6">
        <v>28</v>
      </c>
      <c r="C7" s="6">
        <v>51</v>
      </c>
      <c r="D7" s="6">
        <f t="shared" si="3"/>
        <v>4</v>
      </c>
      <c r="E7" s="6">
        <f t="shared" si="4"/>
        <v>2026</v>
      </c>
      <c r="F7" s="7">
        <v>9.3740000000000006</v>
      </c>
      <c r="G7" s="7">
        <v>9.3829999999999991</v>
      </c>
      <c r="H7" s="8">
        <f t="shared" si="0"/>
        <v>8.9999999999985647E-3</v>
      </c>
      <c r="I7" s="1">
        <f t="shared" si="1"/>
        <v>9.2908594729242903E-3</v>
      </c>
      <c r="J7" s="9">
        <f t="shared" si="2"/>
        <v>1.8290859472922853E-2</v>
      </c>
      <c r="K7" s="10">
        <v>39.700000000000003</v>
      </c>
      <c r="L7" s="10" t="s">
        <v>10</v>
      </c>
    </row>
    <row r="8" spans="1:12" ht="14.45" customHeight="1" x14ac:dyDescent="0.25">
      <c r="A8" s="6">
        <v>5956</v>
      </c>
      <c r="B8" s="6">
        <v>28</v>
      </c>
      <c r="C8" s="6">
        <v>61</v>
      </c>
      <c r="D8" s="6">
        <f t="shared" si="3"/>
        <v>4</v>
      </c>
      <c r="E8" s="6">
        <f t="shared" si="4"/>
        <v>2026</v>
      </c>
      <c r="F8" s="7">
        <v>21.974</v>
      </c>
      <c r="G8" s="7">
        <v>22</v>
      </c>
      <c r="H8" s="8">
        <f t="shared" si="0"/>
        <v>2.5999999999999801E-2</v>
      </c>
      <c r="I8" s="1">
        <f t="shared" si="1"/>
        <v>1.5328747996890199E-2</v>
      </c>
      <c r="J8" s="9">
        <f t="shared" si="2"/>
        <v>4.132874799689E-2</v>
      </c>
      <c r="K8" s="10">
        <v>65.5</v>
      </c>
      <c r="L8" s="10" t="s">
        <v>10</v>
      </c>
    </row>
    <row r="9" spans="1:12" ht="14.45" customHeight="1" x14ac:dyDescent="0.25">
      <c r="A9" s="6">
        <v>5956</v>
      </c>
      <c r="B9" s="6">
        <v>28</v>
      </c>
      <c r="C9" s="6">
        <v>71</v>
      </c>
      <c r="D9" s="6">
        <f t="shared" si="3"/>
        <v>4</v>
      </c>
      <c r="E9" s="6">
        <f t="shared" si="4"/>
        <v>2026</v>
      </c>
      <c r="F9" s="7">
        <v>10.146000000000001</v>
      </c>
      <c r="G9" s="7">
        <v>10.146000000000001</v>
      </c>
      <c r="H9" s="8">
        <f t="shared" si="0"/>
        <v>0</v>
      </c>
      <c r="I9" s="1">
        <f t="shared" si="1"/>
        <v>8.5419740746029357E-3</v>
      </c>
      <c r="J9" s="9">
        <f t="shared" si="2"/>
        <v>8.5419740746029357E-3</v>
      </c>
      <c r="K9" s="10">
        <v>36.5</v>
      </c>
      <c r="L9" s="10" t="s">
        <v>10</v>
      </c>
    </row>
    <row r="10" spans="1:12" ht="14.45" customHeight="1" x14ac:dyDescent="0.25">
      <c r="A10" s="6">
        <v>5956</v>
      </c>
      <c r="B10" s="6">
        <v>28</v>
      </c>
      <c r="C10" s="6">
        <v>81</v>
      </c>
      <c r="D10" s="6">
        <f t="shared" si="3"/>
        <v>4</v>
      </c>
      <c r="E10" s="6">
        <f t="shared" si="4"/>
        <v>2026</v>
      </c>
      <c r="F10" s="7">
        <v>32.445999999999998</v>
      </c>
      <c r="G10" s="7">
        <v>32.6</v>
      </c>
      <c r="H10" s="8">
        <f t="shared" si="0"/>
        <v>0.15400000000000347</v>
      </c>
      <c r="I10" s="1">
        <f t="shared" si="1"/>
        <v>1.9658241705935522E-2</v>
      </c>
      <c r="J10" s="9">
        <f t="shared" si="2"/>
        <v>0.17365824170593899</v>
      </c>
      <c r="K10" s="10">
        <v>84</v>
      </c>
      <c r="L10" s="10" t="s">
        <v>10</v>
      </c>
    </row>
    <row r="11" spans="1:12" ht="14.45" customHeight="1" x14ac:dyDescent="0.25">
      <c r="A11" s="6">
        <v>5956</v>
      </c>
      <c r="B11" s="6">
        <v>28</v>
      </c>
      <c r="C11" s="6">
        <v>91</v>
      </c>
      <c r="D11" s="6">
        <f t="shared" si="3"/>
        <v>4</v>
      </c>
      <c r="E11" s="6">
        <f t="shared" si="4"/>
        <v>2026</v>
      </c>
      <c r="F11" s="7">
        <v>2.7869999999999999</v>
      </c>
      <c r="G11" s="7">
        <v>2.7869999999999999</v>
      </c>
      <c r="H11" s="8">
        <f t="shared" si="0"/>
        <v>0</v>
      </c>
      <c r="I11" s="1">
        <f t="shared" si="1"/>
        <v>1.9658241705935522E-2</v>
      </c>
      <c r="J11" s="9">
        <f t="shared" si="2"/>
        <v>1.9658241705935522E-2</v>
      </c>
      <c r="K11" s="10">
        <v>84</v>
      </c>
      <c r="L11" s="10" t="s">
        <v>10</v>
      </c>
    </row>
    <row r="12" spans="1:12" ht="14.45" customHeight="1" x14ac:dyDescent="0.25">
      <c r="A12" s="6">
        <v>5956</v>
      </c>
      <c r="B12" s="6">
        <v>28</v>
      </c>
      <c r="C12" s="6">
        <v>101</v>
      </c>
      <c r="D12" s="6">
        <f t="shared" si="3"/>
        <v>4</v>
      </c>
      <c r="E12" s="6">
        <f t="shared" si="4"/>
        <v>2026</v>
      </c>
      <c r="F12" s="7">
        <v>8.5310000000000006</v>
      </c>
      <c r="G12" s="7">
        <v>8.6720000000000006</v>
      </c>
      <c r="H12" s="8">
        <f t="shared" si="0"/>
        <v>0.14100000000000001</v>
      </c>
      <c r="I12" s="1">
        <f t="shared" si="1"/>
        <v>8.5419740746029357E-3</v>
      </c>
      <c r="J12" s="9">
        <f t="shared" si="2"/>
        <v>0.14954197407460296</v>
      </c>
      <c r="K12" s="10">
        <v>36.5</v>
      </c>
      <c r="L12" s="10" t="s">
        <v>10</v>
      </c>
    </row>
    <row r="13" spans="1:12" ht="14.45" customHeight="1" x14ac:dyDescent="0.25">
      <c r="A13" s="6">
        <v>5956</v>
      </c>
      <c r="B13" s="6">
        <v>28</v>
      </c>
      <c r="C13" s="6">
        <v>111</v>
      </c>
      <c r="D13" s="6">
        <f t="shared" si="3"/>
        <v>4</v>
      </c>
      <c r="E13" s="6">
        <f t="shared" si="4"/>
        <v>2026</v>
      </c>
      <c r="F13" s="7">
        <v>7.0679999999999996</v>
      </c>
      <c r="G13" s="7">
        <v>7.0679999999999996</v>
      </c>
      <c r="H13" s="8">
        <f t="shared" si="0"/>
        <v>0</v>
      </c>
      <c r="I13" s="1">
        <f t="shared" si="1"/>
        <v>1.5281942659495115E-2</v>
      </c>
      <c r="J13" s="9">
        <f t="shared" si="2"/>
        <v>1.5281942659495115E-2</v>
      </c>
      <c r="K13" s="10">
        <v>65.3</v>
      </c>
      <c r="L13" s="10" t="s">
        <v>10</v>
      </c>
    </row>
    <row r="14" spans="1:12" ht="14.45" customHeight="1" x14ac:dyDescent="0.25">
      <c r="A14" s="6">
        <v>5956</v>
      </c>
      <c r="B14" s="6">
        <v>28</v>
      </c>
      <c r="C14" s="6">
        <v>121</v>
      </c>
      <c r="D14" s="6">
        <f t="shared" si="3"/>
        <v>4</v>
      </c>
      <c r="E14" s="6">
        <f t="shared" si="4"/>
        <v>2026</v>
      </c>
      <c r="F14" s="7">
        <v>0.79</v>
      </c>
      <c r="G14" s="7">
        <v>0.79</v>
      </c>
      <c r="H14" s="8">
        <f t="shared" si="0"/>
        <v>0</v>
      </c>
      <c r="I14" s="1">
        <f t="shared" si="1"/>
        <v>9.1972487981341194E-3</v>
      </c>
      <c r="J14" s="9">
        <f t="shared" si="2"/>
        <v>9.1972487981341194E-3</v>
      </c>
      <c r="K14" s="10">
        <v>39.299999999999997</v>
      </c>
      <c r="L14" s="10" t="s">
        <v>10</v>
      </c>
    </row>
    <row r="15" spans="1:12" ht="14.45" customHeight="1" x14ac:dyDescent="0.25">
      <c r="A15" s="6">
        <v>5956</v>
      </c>
      <c r="B15" s="6">
        <v>28</v>
      </c>
      <c r="C15" s="6">
        <v>131</v>
      </c>
      <c r="D15" s="6">
        <f t="shared" si="3"/>
        <v>4</v>
      </c>
      <c r="E15" s="6">
        <f t="shared" si="4"/>
        <v>2026</v>
      </c>
      <c r="F15" s="7">
        <v>13.239000000000001</v>
      </c>
      <c r="G15" s="7">
        <v>13.401999999999999</v>
      </c>
      <c r="H15" s="8">
        <f t="shared" si="0"/>
        <v>0.16299999999999848</v>
      </c>
      <c r="I15" s="1">
        <f t="shared" si="1"/>
        <v>9.3142621416218308E-3</v>
      </c>
      <c r="J15" s="9">
        <f t="shared" si="2"/>
        <v>0.17231426214162032</v>
      </c>
      <c r="K15" s="10">
        <v>39.799999999999997</v>
      </c>
      <c r="L15" s="10" t="s">
        <v>10</v>
      </c>
    </row>
    <row r="16" spans="1:12" ht="14.45" customHeight="1" x14ac:dyDescent="0.25">
      <c r="A16" s="6">
        <v>5956</v>
      </c>
      <c r="B16" s="6">
        <v>28</v>
      </c>
      <c r="C16" s="6">
        <v>141</v>
      </c>
      <c r="D16" s="6">
        <f t="shared" si="3"/>
        <v>4</v>
      </c>
      <c r="E16" s="6">
        <f t="shared" si="4"/>
        <v>2026</v>
      </c>
      <c r="F16" s="7">
        <v>17.12</v>
      </c>
      <c r="G16" s="7">
        <v>17.225999999999999</v>
      </c>
      <c r="H16" s="8">
        <f t="shared" si="0"/>
        <v>0.1059999999999981</v>
      </c>
      <c r="I16" s="1">
        <f t="shared" si="1"/>
        <v>1.5375553334285285E-2</v>
      </c>
      <c r="J16" s="9">
        <f t="shared" si="2"/>
        <v>0.12137555333428338</v>
      </c>
      <c r="K16" s="10">
        <v>65.7</v>
      </c>
      <c r="L16" s="10" t="s">
        <v>10</v>
      </c>
    </row>
    <row r="17" spans="1:12" ht="14.45" customHeight="1" x14ac:dyDescent="0.25">
      <c r="A17" s="6">
        <v>5956</v>
      </c>
      <c r="B17" s="6">
        <v>28</v>
      </c>
      <c r="C17" s="6">
        <v>151</v>
      </c>
      <c r="D17" s="6">
        <f t="shared" si="3"/>
        <v>4</v>
      </c>
      <c r="E17" s="6">
        <f t="shared" si="4"/>
        <v>2026</v>
      </c>
      <c r="F17" s="7">
        <v>4.7080000000000002</v>
      </c>
      <c r="G17" s="7">
        <v>4.7080000000000002</v>
      </c>
      <c r="H17" s="8">
        <f t="shared" si="0"/>
        <v>0</v>
      </c>
      <c r="I17" s="1">
        <f t="shared" si="1"/>
        <v>8.4951687372078494E-3</v>
      </c>
      <c r="J17" s="9">
        <f t="shared" si="2"/>
        <v>8.4951687372078494E-3</v>
      </c>
      <c r="K17" s="10">
        <v>36.299999999999997</v>
      </c>
      <c r="L17" s="10" t="s">
        <v>10</v>
      </c>
    </row>
    <row r="18" spans="1:12" ht="15.75" x14ac:dyDescent="0.25">
      <c r="A18" s="6">
        <v>5956</v>
      </c>
      <c r="B18" s="6">
        <v>28</v>
      </c>
      <c r="C18" s="6">
        <v>161</v>
      </c>
      <c r="D18" s="6">
        <f t="shared" si="3"/>
        <v>4</v>
      </c>
      <c r="E18" s="6">
        <f t="shared" si="4"/>
        <v>2026</v>
      </c>
      <c r="F18" s="7">
        <v>20.225999999999999</v>
      </c>
      <c r="G18" s="7">
        <v>20.268999999999998</v>
      </c>
      <c r="H18" s="8">
        <f t="shared" si="0"/>
        <v>4.2999999999999261E-2</v>
      </c>
      <c r="I18" s="1">
        <f t="shared" si="1"/>
        <v>1.9681644374633066E-2</v>
      </c>
      <c r="J18" s="9">
        <f t="shared" si="2"/>
        <v>6.2681644374632334E-2</v>
      </c>
      <c r="K18" s="10">
        <v>84.1</v>
      </c>
      <c r="L18" s="10" t="s">
        <v>10</v>
      </c>
    </row>
    <row r="19" spans="1:12" ht="14.45" customHeight="1" x14ac:dyDescent="0.25">
      <c r="A19" s="6">
        <v>5956</v>
      </c>
      <c r="B19" s="6">
        <v>28</v>
      </c>
      <c r="C19" s="6">
        <v>171</v>
      </c>
      <c r="D19" s="6">
        <f t="shared" si="3"/>
        <v>4</v>
      </c>
      <c r="E19" s="6">
        <f t="shared" si="4"/>
        <v>2026</v>
      </c>
      <c r="F19" s="7">
        <v>30.777999999999999</v>
      </c>
      <c r="G19" s="7">
        <v>31.036000000000001</v>
      </c>
      <c r="H19" s="8">
        <f t="shared" si="0"/>
        <v>0.25800000000000267</v>
      </c>
      <c r="I19" s="1">
        <f t="shared" si="1"/>
        <v>1.9658241705935522E-2</v>
      </c>
      <c r="J19" s="9">
        <f t="shared" si="2"/>
        <v>0.27765824170593817</v>
      </c>
      <c r="K19" s="10">
        <v>84</v>
      </c>
      <c r="L19" s="10" t="s">
        <v>10</v>
      </c>
    </row>
    <row r="20" spans="1:12" ht="14.45" customHeight="1" x14ac:dyDescent="0.25">
      <c r="A20" s="6">
        <v>5956</v>
      </c>
      <c r="B20" s="6">
        <v>28</v>
      </c>
      <c r="C20" s="6">
        <v>181</v>
      </c>
      <c r="D20" s="6">
        <f t="shared" si="3"/>
        <v>4</v>
      </c>
      <c r="E20" s="6">
        <f t="shared" si="4"/>
        <v>2026</v>
      </c>
      <c r="F20" s="7">
        <v>11.593</v>
      </c>
      <c r="G20" s="7">
        <v>11.666</v>
      </c>
      <c r="H20" s="8">
        <f t="shared" si="0"/>
        <v>7.3000000000000398E-2</v>
      </c>
      <c r="I20" s="1">
        <f t="shared" si="1"/>
        <v>8.4951687372078494E-3</v>
      </c>
      <c r="J20" s="9">
        <f t="shared" si="2"/>
        <v>8.1495168737208246E-2</v>
      </c>
      <c r="K20" s="10">
        <v>36.299999999999997</v>
      </c>
      <c r="L20" s="10" t="s">
        <v>10</v>
      </c>
    </row>
    <row r="21" spans="1:12" ht="14.45" customHeight="1" x14ac:dyDescent="0.25">
      <c r="A21" s="6">
        <v>5956</v>
      </c>
      <c r="B21" s="6">
        <v>28</v>
      </c>
      <c r="C21" s="6">
        <v>191</v>
      </c>
      <c r="D21" s="6">
        <f t="shared" si="3"/>
        <v>4</v>
      </c>
      <c r="E21" s="6">
        <f t="shared" si="4"/>
        <v>2026</v>
      </c>
      <c r="F21" s="7">
        <v>17.663</v>
      </c>
      <c r="G21" s="7">
        <v>17.728000000000002</v>
      </c>
      <c r="H21" s="8">
        <f t="shared" si="0"/>
        <v>6.5000000000001279E-2</v>
      </c>
      <c r="I21" s="1">
        <f t="shared" si="1"/>
        <v>1.5258539990797574E-2</v>
      </c>
      <c r="J21" s="9">
        <f t="shared" si="2"/>
        <v>8.0258539990798849E-2</v>
      </c>
      <c r="K21" s="10">
        <v>65.2</v>
      </c>
      <c r="L21" s="10" t="s">
        <v>10</v>
      </c>
    </row>
    <row r="22" spans="1:12" ht="14.45" customHeight="1" x14ac:dyDescent="0.25">
      <c r="A22" s="6">
        <v>5956</v>
      </c>
      <c r="B22" s="6">
        <v>28</v>
      </c>
      <c r="C22" s="6">
        <v>201</v>
      </c>
      <c r="D22" s="6">
        <f t="shared" si="3"/>
        <v>4</v>
      </c>
      <c r="E22" s="6">
        <f t="shared" si="4"/>
        <v>2026</v>
      </c>
      <c r="F22" s="7">
        <v>15.102</v>
      </c>
      <c r="G22" s="7">
        <v>15.215999999999999</v>
      </c>
      <c r="H22" s="8">
        <f t="shared" si="0"/>
        <v>0.11399999999999899</v>
      </c>
      <c r="I22" s="1">
        <f t="shared" si="1"/>
        <v>9.244054135529204E-3</v>
      </c>
      <c r="J22" s="9">
        <f t="shared" si="2"/>
        <v>0.12324405413552819</v>
      </c>
      <c r="K22" s="10">
        <v>39.5</v>
      </c>
      <c r="L22" s="10" t="s">
        <v>10</v>
      </c>
    </row>
    <row r="23" spans="1:12" ht="14.45" customHeight="1" x14ac:dyDescent="0.25">
      <c r="A23" s="6">
        <v>5956</v>
      </c>
      <c r="B23" s="6">
        <v>28</v>
      </c>
      <c r="C23" s="6">
        <v>211</v>
      </c>
      <c r="D23" s="6">
        <f t="shared" si="3"/>
        <v>4</v>
      </c>
      <c r="E23" s="6">
        <f t="shared" si="4"/>
        <v>2026</v>
      </c>
      <c r="F23" s="7">
        <v>16.849</v>
      </c>
      <c r="G23" s="7">
        <v>17.109000000000002</v>
      </c>
      <c r="H23" s="8">
        <f t="shared" si="0"/>
        <v>0.26000000000000156</v>
      </c>
      <c r="I23" s="1">
        <f t="shared" si="1"/>
        <v>9.2908594729242903E-3</v>
      </c>
      <c r="J23" s="9">
        <f t="shared" si="2"/>
        <v>0.26929085947292586</v>
      </c>
      <c r="K23" s="10">
        <v>39.700000000000003</v>
      </c>
      <c r="L23" s="10" t="s">
        <v>10</v>
      </c>
    </row>
    <row r="24" spans="1:12" ht="14.45" customHeight="1" x14ac:dyDescent="0.25">
      <c r="A24" s="6">
        <v>5956</v>
      </c>
      <c r="B24" s="6">
        <v>28</v>
      </c>
      <c r="C24" s="6">
        <v>221</v>
      </c>
      <c r="D24" s="6">
        <f t="shared" si="3"/>
        <v>4</v>
      </c>
      <c r="E24" s="6">
        <f t="shared" si="4"/>
        <v>2026</v>
      </c>
      <c r="F24" s="7">
        <v>15.693</v>
      </c>
      <c r="G24" s="7">
        <v>15.972</v>
      </c>
      <c r="H24" s="8">
        <f t="shared" si="0"/>
        <v>0.27899999999999991</v>
      </c>
      <c r="I24" s="1">
        <f t="shared" si="1"/>
        <v>1.5375553334285285E-2</v>
      </c>
      <c r="J24" s="9">
        <f t="shared" si="2"/>
        <v>0.29437555333428522</v>
      </c>
      <c r="K24" s="10">
        <v>65.7</v>
      </c>
      <c r="L24" s="10" t="s">
        <v>10</v>
      </c>
    </row>
    <row r="25" spans="1:12" ht="15.75" x14ac:dyDescent="0.25">
      <c r="A25" s="6">
        <v>5956</v>
      </c>
      <c r="B25" s="6">
        <v>28</v>
      </c>
      <c r="C25" s="6">
        <v>231</v>
      </c>
      <c r="D25" s="6">
        <f t="shared" si="3"/>
        <v>4</v>
      </c>
      <c r="E25" s="6">
        <f t="shared" si="4"/>
        <v>2026</v>
      </c>
      <c r="F25" s="7">
        <v>0.89400000000000002</v>
      </c>
      <c r="G25" s="7">
        <v>0.89600000000000002</v>
      </c>
      <c r="H25" s="8">
        <f t="shared" si="0"/>
        <v>2.0000000000000018E-3</v>
      </c>
      <c r="I25" s="1">
        <f t="shared" si="1"/>
        <v>8.4717660685103089E-3</v>
      </c>
      <c r="J25" s="9">
        <f t="shared" si="2"/>
        <v>1.0471766068510311E-2</v>
      </c>
      <c r="K25" s="10">
        <v>36.200000000000003</v>
      </c>
      <c r="L25" s="10" t="s">
        <v>10</v>
      </c>
    </row>
    <row r="26" spans="1:12" ht="14.45" customHeight="1" x14ac:dyDescent="0.25">
      <c r="A26" s="6">
        <v>5956</v>
      </c>
      <c r="B26" s="6">
        <v>28</v>
      </c>
      <c r="C26" s="6">
        <v>241</v>
      </c>
      <c r="D26" s="6">
        <f t="shared" si="3"/>
        <v>4</v>
      </c>
      <c r="E26" s="6">
        <f t="shared" si="4"/>
        <v>2026</v>
      </c>
      <c r="F26" s="7">
        <v>23.242999999999999</v>
      </c>
      <c r="G26" s="7">
        <v>23.244</v>
      </c>
      <c r="H26" s="8">
        <f t="shared" si="0"/>
        <v>1.0000000000012221E-3</v>
      </c>
      <c r="I26" s="1">
        <f t="shared" si="1"/>
        <v>1.9681644374633066E-2</v>
      </c>
      <c r="J26" s="9">
        <f t="shared" si="2"/>
        <v>2.0681644374634288E-2</v>
      </c>
      <c r="K26" s="10">
        <v>84.1</v>
      </c>
      <c r="L26" s="10" t="s">
        <v>10</v>
      </c>
    </row>
    <row r="27" spans="1:12" ht="14.45" customHeight="1" x14ac:dyDescent="0.25">
      <c r="A27" s="6">
        <v>5956</v>
      </c>
      <c r="B27" s="6">
        <v>28</v>
      </c>
      <c r="C27" s="6">
        <v>251</v>
      </c>
      <c r="D27" s="6">
        <f t="shared" si="3"/>
        <v>4</v>
      </c>
      <c r="E27" s="6">
        <f t="shared" si="4"/>
        <v>2026</v>
      </c>
      <c r="F27" s="7">
        <v>24.827000000000002</v>
      </c>
      <c r="G27" s="7">
        <v>25.004000000000001</v>
      </c>
      <c r="H27" s="8">
        <f t="shared" si="0"/>
        <v>0.1769999999999996</v>
      </c>
      <c r="I27" s="1">
        <f t="shared" si="1"/>
        <v>1.9634839037237985E-2</v>
      </c>
      <c r="J27" s="9">
        <f t="shared" si="2"/>
        <v>0.19663483903723758</v>
      </c>
      <c r="K27" s="10">
        <v>83.9</v>
      </c>
      <c r="L27" s="10" t="s">
        <v>10</v>
      </c>
    </row>
    <row r="28" spans="1:12" ht="14.45" customHeight="1" x14ac:dyDescent="0.25">
      <c r="A28" s="6">
        <v>5956</v>
      </c>
      <c r="B28" s="6">
        <v>28</v>
      </c>
      <c r="C28" s="6">
        <v>261</v>
      </c>
      <c r="D28" s="6">
        <f t="shared" si="3"/>
        <v>4</v>
      </c>
      <c r="E28" s="6">
        <f t="shared" si="4"/>
        <v>2026</v>
      </c>
      <c r="F28" s="7">
        <v>15.170999999999999</v>
      </c>
      <c r="G28" s="7">
        <v>15.311</v>
      </c>
      <c r="H28" s="8">
        <f t="shared" si="0"/>
        <v>0.14000000000000057</v>
      </c>
      <c r="I28" s="1">
        <f t="shared" si="1"/>
        <v>8.4717660685103089E-3</v>
      </c>
      <c r="J28" s="9">
        <f t="shared" si="2"/>
        <v>0.14847176606851087</v>
      </c>
      <c r="K28" s="10">
        <v>36.200000000000003</v>
      </c>
      <c r="L28" s="10" t="s">
        <v>10</v>
      </c>
    </row>
    <row r="29" spans="1:12" ht="14.45" customHeight="1" x14ac:dyDescent="0.25">
      <c r="A29" s="6">
        <v>5956</v>
      </c>
      <c r="B29" s="6">
        <v>28</v>
      </c>
      <c r="C29" s="6">
        <v>271</v>
      </c>
      <c r="D29" s="6">
        <f t="shared" si="3"/>
        <v>4</v>
      </c>
      <c r="E29" s="6">
        <f t="shared" si="4"/>
        <v>2026</v>
      </c>
      <c r="F29" s="7">
        <v>15.929</v>
      </c>
      <c r="G29" s="7">
        <v>15.992000000000001</v>
      </c>
      <c r="H29" s="8">
        <f t="shared" si="0"/>
        <v>6.3000000000000611E-2</v>
      </c>
      <c r="I29" s="1">
        <f t="shared" si="1"/>
        <v>1.5258539990797574E-2</v>
      </c>
      <c r="J29" s="9">
        <f t="shared" si="2"/>
        <v>7.8258539990798182E-2</v>
      </c>
      <c r="K29" s="10">
        <v>65.2</v>
      </c>
      <c r="L29" s="10" t="s">
        <v>10</v>
      </c>
    </row>
    <row r="30" spans="1:12" ht="14.45" customHeight="1" x14ac:dyDescent="0.25">
      <c r="A30" s="6">
        <v>5956</v>
      </c>
      <c r="B30" s="6">
        <v>28</v>
      </c>
      <c r="C30" s="6">
        <v>281</v>
      </c>
      <c r="D30" s="6">
        <f t="shared" si="3"/>
        <v>4</v>
      </c>
      <c r="E30" s="6">
        <f t="shared" si="4"/>
        <v>2026</v>
      </c>
      <c r="F30" s="7">
        <v>0</v>
      </c>
      <c r="G30" s="7">
        <v>0</v>
      </c>
      <c r="H30" s="8">
        <f t="shared" si="0"/>
        <v>0</v>
      </c>
      <c r="I30" s="1">
        <f t="shared" si="1"/>
        <v>9.244054135529204E-3</v>
      </c>
      <c r="J30" s="9">
        <f t="shared" si="2"/>
        <v>9.244054135529204E-3</v>
      </c>
      <c r="K30" s="10">
        <v>39.5</v>
      </c>
      <c r="L30" s="10" t="s">
        <v>10</v>
      </c>
    </row>
    <row r="31" spans="1:12" ht="14.45" customHeight="1" x14ac:dyDescent="0.25">
      <c r="A31" s="6">
        <v>5956</v>
      </c>
      <c r="B31" s="6">
        <v>28</v>
      </c>
      <c r="C31" s="6">
        <v>291</v>
      </c>
      <c r="D31" s="6">
        <f t="shared" si="3"/>
        <v>4</v>
      </c>
      <c r="E31" s="6">
        <f t="shared" si="4"/>
        <v>2026</v>
      </c>
      <c r="F31" s="7">
        <v>5.016</v>
      </c>
      <c r="G31" s="7">
        <v>5.016</v>
      </c>
      <c r="H31" s="8">
        <f t="shared" si="0"/>
        <v>0</v>
      </c>
      <c r="I31" s="1">
        <f t="shared" si="1"/>
        <v>9.2674568042267463E-3</v>
      </c>
      <c r="J31" s="9">
        <f t="shared" si="2"/>
        <v>9.2674568042267463E-3</v>
      </c>
      <c r="K31" s="10">
        <v>39.6</v>
      </c>
      <c r="L31" s="10" t="s">
        <v>10</v>
      </c>
    </row>
    <row r="32" spans="1:12" ht="14.45" customHeight="1" x14ac:dyDescent="0.25">
      <c r="A32" s="6">
        <v>5956</v>
      </c>
      <c r="B32" s="6">
        <v>28</v>
      </c>
      <c r="C32" s="6">
        <v>301</v>
      </c>
      <c r="D32" s="6">
        <f t="shared" si="3"/>
        <v>4</v>
      </c>
      <c r="E32" s="6">
        <f t="shared" si="4"/>
        <v>2026</v>
      </c>
      <c r="F32" s="7">
        <v>8.8140000000000001</v>
      </c>
      <c r="G32" s="7">
        <v>8.8140000000000001</v>
      </c>
      <c r="H32" s="8">
        <f t="shared" si="0"/>
        <v>0</v>
      </c>
      <c r="I32" s="1">
        <f t="shared" si="1"/>
        <v>1.530534532819266E-2</v>
      </c>
      <c r="J32" s="9">
        <f t="shared" si="2"/>
        <v>1.530534532819266E-2</v>
      </c>
      <c r="K32" s="10">
        <v>65.400000000000006</v>
      </c>
      <c r="L32" s="10" t="s">
        <v>10</v>
      </c>
    </row>
    <row r="33" spans="1:14" ht="14.45" customHeight="1" x14ac:dyDescent="0.25">
      <c r="A33" s="6">
        <v>5956</v>
      </c>
      <c r="B33" s="6">
        <v>28</v>
      </c>
      <c r="C33" s="6">
        <v>311</v>
      </c>
      <c r="D33" s="6">
        <f t="shared" si="3"/>
        <v>4</v>
      </c>
      <c r="E33" s="6">
        <f t="shared" si="4"/>
        <v>2026</v>
      </c>
      <c r="F33" s="7">
        <v>15.268000000000001</v>
      </c>
      <c r="G33" s="7">
        <v>15.461</v>
      </c>
      <c r="H33" s="8">
        <f t="shared" ref="H33:H49" si="5">SUM(G33-F33)</f>
        <v>0.19299999999999962</v>
      </c>
      <c r="I33" s="1">
        <f t="shared" si="1"/>
        <v>8.4951687372078494E-3</v>
      </c>
      <c r="J33" s="9">
        <f t="shared" si="2"/>
        <v>0.20149516873720746</v>
      </c>
      <c r="K33" s="10">
        <v>36.299999999999997</v>
      </c>
      <c r="L33" s="10" t="s">
        <v>10</v>
      </c>
    </row>
    <row r="34" spans="1:14" ht="14.45" customHeight="1" x14ac:dyDescent="0.25">
      <c r="A34" s="6">
        <v>5956</v>
      </c>
      <c r="B34" s="6">
        <v>28</v>
      </c>
      <c r="C34" s="6">
        <v>321</v>
      </c>
      <c r="D34" s="6">
        <f t="shared" si="3"/>
        <v>4</v>
      </c>
      <c r="E34" s="6">
        <f t="shared" si="4"/>
        <v>2026</v>
      </c>
      <c r="F34" s="7">
        <v>18.186</v>
      </c>
      <c r="G34" s="7">
        <v>18.216999999999999</v>
      </c>
      <c r="H34" s="8">
        <f t="shared" si="5"/>
        <v>3.0999999999998806E-2</v>
      </c>
      <c r="I34" s="1">
        <f t="shared" si="1"/>
        <v>1.9588033699842897E-2</v>
      </c>
      <c r="J34" s="9">
        <f t="shared" si="2"/>
        <v>5.0588033699841703E-2</v>
      </c>
      <c r="K34" s="10">
        <v>83.7</v>
      </c>
      <c r="L34" s="10" t="s">
        <v>10</v>
      </c>
      <c r="N34" s="15"/>
    </row>
    <row r="35" spans="1:14" ht="14.45" customHeight="1" x14ac:dyDescent="0.25">
      <c r="A35" s="6">
        <v>5956</v>
      </c>
      <c r="B35" s="6">
        <v>28</v>
      </c>
      <c r="C35" s="6">
        <v>331</v>
      </c>
      <c r="D35" s="6">
        <f t="shared" si="3"/>
        <v>4</v>
      </c>
      <c r="E35" s="6">
        <f t="shared" si="4"/>
        <v>2026</v>
      </c>
      <c r="F35" s="7">
        <v>10.728999999999999</v>
      </c>
      <c r="G35" s="7">
        <v>10.741</v>
      </c>
      <c r="H35" s="8">
        <f t="shared" si="5"/>
        <v>1.2000000000000455E-2</v>
      </c>
      <c r="I35" s="1">
        <f t="shared" ref="I35:I66" si="6">$J$116*(K35/$J$119)</f>
        <v>1.9611436368540441E-2</v>
      </c>
      <c r="J35" s="9">
        <f t="shared" si="2"/>
        <v>3.1611436368540899E-2</v>
      </c>
      <c r="K35" s="10">
        <v>83.8</v>
      </c>
      <c r="L35" s="10" t="s">
        <v>10</v>
      </c>
      <c r="N35" s="15"/>
    </row>
    <row r="36" spans="1:14" ht="14.45" customHeight="1" x14ac:dyDescent="0.25">
      <c r="A36" s="6">
        <v>5956</v>
      </c>
      <c r="B36" s="6">
        <v>28</v>
      </c>
      <c r="C36" s="6">
        <v>341</v>
      </c>
      <c r="D36" s="6">
        <f t="shared" si="3"/>
        <v>4</v>
      </c>
      <c r="E36" s="6">
        <f t="shared" si="4"/>
        <v>2026</v>
      </c>
      <c r="F36" s="7">
        <v>7.95</v>
      </c>
      <c r="G36" s="7">
        <v>7.9619999999999997</v>
      </c>
      <c r="H36" s="8">
        <f t="shared" si="5"/>
        <v>1.1999999999999567E-2</v>
      </c>
      <c r="I36" s="1">
        <f t="shared" si="6"/>
        <v>8.4951687372078494E-3</v>
      </c>
      <c r="J36" s="9">
        <f t="shared" si="2"/>
        <v>2.0495168737207414E-2</v>
      </c>
      <c r="K36" s="10">
        <v>36.299999999999997</v>
      </c>
      <c r="L36" s="10" t="s">
        <v>10</v>
      </c>
      <c r="N36" s="15"/>
    </row>
    <row r="37" spans="1:14" ht="14.45" customHeight="1" x14ac:dyDescent="0.25">
      <c r="A37" s="6">
        <v>5956</v>
      </c>
      <c r="B37" s="6">
        <v>28</v>
      </c>
      <c r="C37" s="6">
        <v>351</v>
      </c>
      <c r="D37" s="6">
        <f t="shared" si="3"/>
        <v>4</v>
      </c>
      <c r="E37" s="6">
        <f t="shared" si="4"/>
        <v>2026</v>
      </c>
      <c r="F37" s="7">
        <v>11.928000000000001</v>
      </c>
      <c r="G37" s="7">
        <v>12.005000000000001</v>
      </c>
      <c r="H37" s="8">
        <f t="shared" si="5"/>
        <v>7.6999999999999957E-2</v>
      </c>
      <c r="I37" s="1">
        <f t="shared" si="6"/>
        <v>1.5281942659495115E-2</v>
      </c>
      <c r="J37" s="9">
        <f t="shared" si="2"/>
        <v>9.2281942659495075E-2</v>
      </c>
      <c r="K37" s="10">
        <v>65.3</v>
      </c>
      <c r="L37" s="10" t="s">
        <v>10</v>
      </c>
      <c r="N37" s="15"/>
    </row>
    <row r="38" spans="1:14" ht="14.45" customHeight="1" x14ac:dyDescent="0.25">
      <c r="A38" s="6">
        <v>5956</v>
      </c>
      <c r="B38" s="6">
        <v>28</v>
      </c>
      <c r="C38" s="6">
        <v>361</v>
      </c>
      <c r="D38" s="6">
        <f t="shared" si="3"/>
        <v>4</v>
      </c>
      <c r="E38" s="6">
        <f t="shared" si="4"/>
        <v>2026</v>
      </c>
      <c r="F38" s="7">
        <v>16.468</v>
      </c>
      <c r="G38" s="7">
        <v>16.606000000000002</v>
      </c>
      <c r="H38" s="8">
        <f t="shared" si="5"/>
        <v>0.13800000000000168</v>
      </c>
      <c r="I38" s="1">
        <f t="shared" si="6"/>
        <v>9.2206514668316617E-3</v>
      </c>
      <c r="J38" s="9">
        <f t="shared" si="2"/>
        <v>0.14722065146683333</v>
      </c>
      <c r="K38" s="10">
        <v>39.4</v>
      </c>
      <c r="L38" s="10" t="s">
        <v>10</v>
      </c>
      <c r="N38" s="15"/>
    </row>
    <row r="39" spans="1:14" ht="14.45" customHeight="1" x14ac:dyDescent="0.25">
      <c r="A39" s="6">
        <v>5956</v>
      </c>
      <c r="B39" s="6">
        <v>28</v>
      </c>
      <c r="C39" s="6">
        <v>371</v>
      </c>
      <c r="D39" s="6">
        <f t="shared" si="3"/>
        <v>4</v>
      </c>
      <c r="E39" s="6">
        <f t="shared" si="4"/>
        <v>2026</v>
      </c>
      <c r="F39" s="7">
        <v>17.381</v>
      </c>
      <c r="G39" s="7">
        <v>17.524000000000001</v>
      </c>
      <c r="H39" s="8">
        <f t="shared" si="5"/>
        <v>0.14300000000000068</v>
      </c>
      <c r="I39" s="1">
        <f t="shared" si="6"/>
        <v>9.2674568042267463E-3</v>
      </c>
      <c r="J39" s="9">
        <f t="shared" si="2"/>
        <v>0.15226745680422743</v>
      </c>
      <c r="K39" s="10">
        <v>39.6</v>
      </c>
      <c r="L39" s="10" t="s">
        <v>10</v>
      </c>
      <c r="N39" s="15"/>
    </row>
    <row r="40" spans="1:14" ht="14.45" customHeight="1" x14ac:dyDescent="0.25">
      <c r="A40" s="6">
        <v>5956</v>
      </c>
      <c r="B40" s="6">
        <v>28</v>
      </c>
      <c r="C40" s="6">
        <v>381</v>
      </c>
      <c r="D40" s="6">
        <f t="shared" si="3"/>
        <v>4</v>
      </c>
      <c r="E40" s="6">
        <f t="shared" si="4"/>
        <v>2026</v>
      </c>
      <c r="F40" s="7">
        <v>4.8120000000000003</v>
      </c>
      <c r="G40" s="7">
        <v>4.8920000000000003</v>
      </c>
      <c r="H40" s="8">
        <f t="shared" si="5"/>
        <v>8.0000000000000071E-2</v>
      </c>
      <c r="I40" s="1">
        <f t="shared" si="6"/>
        <v>1.5281942659495115E-2</v>
      </c>
      <c r="J40" s="9">
        <f t="shared" si="2"/>
        <v>9.5281942659495189E-2</v>
      </c>
      <c r="K40" s="10">
        <v>65.3</v>
      </c>
      <c r="L40" s="10" t="s">
        <v>10</v>
      </c>
      <c r="N40" s="15"/>
    </row>
    <row r="41" spans="1:14" ht="14.45" customHeight="1" x14ac:dyDescent="0.25">
      <c r="A41" s="6">
        <v>5956</v>
      </c>
      <c r="B41" s="6">
        <v>28</v>
      </c>
      <c r="C41" s="6">
        <v>391</v>
      </c>
      <c r="D41" s="6">
        <f t="shared" si="3"/>
        <v>4</v>
      </c>
      <c r="E41" s="6">
        <f t="shared" si="4"/>
        <v>2026</v>
      </c>
      <c r="F41" s="7">
        <v>9.8550000000000004</v>
      </c>
      <c r="G41" s="7">
        <v>9.8550000000000004</v>
      </c>
      <c r="H41" s="8">
        <f t="shared" si="5"/>
        <v>0</v>
      </c>
      <c r="I41" s="1">
        <f t="shared" si="6"/>
        <v>8.4717660685103089E-3</v>
      </c>
      <c r="J41" s="9">
        <f t="shared" si="2"/>
        <v>8.4717660685103089E-3</v>
      </c>
      <c r="K41" s="10">
        <v>36.200000000000003</v>
      </c>
      <c r="L41" s="10" t="s">
        <v>10</v>
      </c>
      <c r="N41" s="15"/>
    </row>
    <row r="42" spans="1:14" ht="14.45" customHeight="1" x14ac:dyDescent="0.25">
      <c r="A42" s="6">
        <v>5956</v>
      </c>
      <c r="B42" s="6">
        <v>28</v>
      </c>
      <c r="C42" s="6">
        <v>401</v>
      </c>
      <c r="D42" s="6">
        <f t="shared" si="3"/>
        <v>4</v>
      </c>
      <c r="E42" s="6">
        <f t="shared" si="4"/>
        <v>2026</v>
      </c>
      <c r="F42" s="7">
        <v>27.388000000000002</v>
      </c>
      <c r="G42" s="7">
        <v>28.28</v>
      </c>
      <c r="H42" s="8">
        <f t="shared" si="5"/>
        <v>0.89199999999999946</v>
      </c>
      <c r="I42" s="1">
        <f t="shared" si="6"/>
        <v>1.9658241705935522E-2</v>
      </c>
      <c r="J42" s="9">
        <f t="shared" si="2"/>
        <v>0.91165824170593501</v>
      </c>
      <c r="K42" s="10">
        <v>84</v>
      </c>
      <c r="L42" s="10" t="s">
        <v>10</v>
      </c>
      <c r="N42" s="15"/>
    </row>
    <row r="43" spans="1:14" ht="14.45" customHeight="1" x14ac:dyDescent="0.25">
      <c r="A43" s="6">
        <v>5956</v>
      </c>
      <c r="B43" s="6">
        <v>28</v>
      </c>
      <c r="C43" s="6">
        <v>411</v>
      </c>
      <c r="D43" s="6">
        <f t="shared" si="3"/>
        <v>4</v>
      </c>
      <c r="E43" s="6">
        <f t="shared" si="4"/>
        <v>2026</v>
      </c>
      <c r="F43" s="7">
        <v>30.771999999999998</v>
      </c>
      <c r="G43" s="7">
        <v>30.9</v>
      </c>
      <c r="H43" s="8">
        <f t="shared" si="5"/>
        <v>0.12800000000000011</v>
      </c>
      <c r="I43" s="1">
        <f t="shared" si="6"/>
        <v>1.9634839037237985E-2</v>
      </c>
      <c r="J43" s="9">
        <f t="shared" si="2"/>
        <v>0.14763483903723809</v>
      </c>
      <c r="K43" s="10">
        <v>83.9</v>
      </c>
      <c r="L43" s="10" t="s">
        <v>10</v>
      </c>
      <c r="N43" s="15"/>
    </row>
    <row r="44" spans="1:14" ht="14.45" customHeight="1" x14ac:dyDescent="0.25">
      <c r="A44" s="6">
        <v>5956</v>
      </c>
      <c r="B44" s="6">
        <v>28</v>
      </c>
      <c r="C44" s="6">
        <v>421</v>
      </c>
      <c r="D44" s="6">
        <f t="shared" si="3"/>
        <v>4</v>
      </c>
      <c r="E44" s="6">
        <f t="shared" si="4"/>
        <v>2026</v>
      </c>
      <c r="F44" s="7">
        <v>1.907</v>
      </c>
      <c r="G44" s="7">
        <v>1.907</v>
      </c>
      <c r="H44" s="8">
        <f t="shared" si="5"/>
        <v>0</v>
      </c>
      <c r="I44" s="1">
        <f t="shared" si="6"/>
        <v>8.4717660685103089E-3</v>
      </c>
      <c r="J44" s="9">
        <f t="shared" si="2"/>
        <v>8.4717660685103089E-3</v>
      </c>
      <c r="K44" s="10">
        <v>36.200000000000003</v>
      </c>
      <c r="L44" s="10" t="s">
        <v>10</v>
      </c>
      <c r="N44" s="15"/>
    </row>
    <row r="45" spans="1:14" ht="14.45" customHeight="1" x14ac:dyDescent="0.25">
      <c r="A45" s="6">
        <v>5956</v>
      </c>
      <c r="B45" s="6">
        <v>28</v>
      </c>
      <c r="C45" s="6">
        <v>431</v>
      </c>
      <c r="D45" s="6">
        <f t="shared" si="3"/>
        <v>4</v>
      </c>
      <c r="E45" s="6">
        <f t="shared" si="4"/>
        <v>2026</v>
      </c>
      <c r="F45" s="7">
        <v>17.498999999999999</v>
      </c>
      <c r="G45" s="7">
        <v>17.631</v>
      </c>
      <c r="H45" s="8">
        <f t="shared" si="5"/>
        <v>0.13200000000000145</v>
      </c>
      <c r="I45" s="1">
        <f t="shared" si="6"/>
        <v>1.5281942659495115E-2</v>
      </c>
      <c r="J45" s="9">
        <f t="shared" si="2"/>
        <v>0.14728194265949657</v>
      </c>
      <c r="K45" s="10">
        <v>65.3</v>
      </c>
      <c r="L45" s="10" t="s">
        <v>10</v>
      </c>
      <c r="N45" s="15"/>
    </row>
    <row r="46" spans="1:14" ht="14.45" customHeight="1" x14ac:dyDescent="0.25">
      <c r="A46" s="6">
        <v>5956</v>
      </c>
      <c r="B46" s="6">
        <v>28</v>
      </c>
      <c r="C46" s="6">
        <v>441</v>
      </c>
      <c r="D46" s="6">
        <f t="shared" si="3"/>
        <v>4</v>
      </c>
      <c r="E46" s="6">
        <f t="shared" si="4"/>
        <v>2026</v>
      </c>
      <c r="F46" s="7">
        <v>7.4960000000000004</v>
      </c>
      <c r="G46" s="7">
        <v>7.4960000000000004</v>
      </c>
      <c r="H46" s="8">
        <f t="shared" si="5"/>
        <v>0</v>
      </c>
      <c r="I46" s="1">
        <f t="shared" si="6"/>
        <v>9.244054135529204E-3</v>
      </c>
      <c r="J46" s="9">
        <f t="shared" si="2"/>
        <v>9.244054135529204E-3</v>
      </c>
      <c r="K46" s="10">
        <v>39.5</v>
      </c>
      <c r="L46" s="10" t="s">
        <v>10</v>
      </c>
      <c r="N46" s="15"/>
    </row>
    <row r="47" spans="1:14" ht="14.45" customHeight="1" x14ac:dyDescent="0.25">
      <c r="A47" s="6">
        <v>5956</v>
      </c>
      <c r="B47" s="6">
        <v>28</v>
      </c>
      <c r="C47" s="6">
        <v>451</v>
      </c>
      <c r="D47" s="6">
        <f t="shared" si="3"/>
        <v>4</v>
      </c>
      <c r="E47" s="6">
        <f t="shared" si="4"/>
        <v>2026</v>
      </c>
      <c r="F47" s="7">
        <v>6.375</v>
      </c>
      <c r="G47" s="7">
        <v>6.38</v>
      </c>
      <c r="H47" s="8">
        <f t="shared" si="5"/>
        <v>4.9999999999998934E-3</v>
      </c>
      <c r="I47" s="1">
        <f t="shared" si="6"/>
        <v>9.2674568042267463E-3</v>
      </c>
      <c r="J47" s="9">
        <f t="shared" si="2"/>
        <v>1.426745680422664E-2</v>
      </c>
      <c r="K47" s="10">
        <v>39.6</v>
      </c>
      <c r="L47" s="10" t="s">
        <v>10</v>
      </c>
      <c r="N47" s="15"/>
    </row>
    <row r="48" spans="1:14" ht="14.45" customHeight="1" x14ac:dyDescent="0.25">
      <c r="A48" s="6">
        <v>5956</v>
      </c>
      <c r="B48" s="6">
        <v>28</v>
      </c>
      <c r="C48" s="6">
        <v>461</v>
      </c>
      <c r="D48" s="6">
        <f t="shared" si="3"/>
        <v>4</v>
      </c>
      <c r="E48" s="6">
        <f t="shared" si="4"/>
        <v>2026</v>
      </c>
      <c r="F48" s="7">
        <v>7.1989999999999998</v>
      </c>
      <c r="G48" s="7">
        <v>7.1989999999999998</v>
      </c>
      <c r="H48" s="8">
        <f t="shared" si="5"/>
        <v>0</v>
      </c>
      <c r="I48" s="1">
        <f t="shared" si="6"/>
        <v>1.5281942659495115E-2</v>
      </c>
      <c r="J48" s="9">
        <f t="shared" si="2"/>
        <v>1.5281942659495115E-2</v>
      </c>
      <c r="K48" s="10">
        <v>65.3</v>
      </c>
      <c r="L48" s="10" t="s">
        <v>10</v>
      </c>
      <c r="N48" s="15"/>
    </row>
    <row r="49" spans="1:14" ht="14.45" customHeight="1" x14ac:dyDescent="0.25">
      <c r="A49" s="6">
        <v>5956</v>
      </c>
      <c r="B49" s="6">
        <v>28</v>
      </c>
      <c r="C49" s="6">
        <v>471</v>
      </c>
      <c r="D49" s="6">
        <f t="shared" si="3"/>
        <v>4</v>
      </c>
      <c r="E49" s="6">
        <f t="shared" si="4"/>
        <v>2026</v>
      </c>
      <c r="F49" s="7">
        <v>9.2590000000000003</v>
      </c>
      <c r="G49" s="7">
        <v>9.4420000000000002</v>
      </c>
      <c r="H49" s="8">
        <f t="shared" si="5"/>
        <v>0.18299999999999983</v>
      </c>
      <c r="I49" s="1">
        <f t="shared" si="6"/>
        <v>8.4483633998127666E-3</v>
      </c>
      <c r="J49" s="9">
        <f t="shared" si="2"/>
        <v>0.19144836339981258</v>
      </c>
      <c r="K49" s="10">
        <v>36.1</v>
      </c>
      <c r="L49" s="10" t="s">
        <v>10</v>
      </c>
      <c r="N49" s="15"/>
    </row>
    <row r="50" spans="1:14" ht="14.45" customHeight="1" x14ac:dyDescent="0.25">
      <c r="A50" s="6">
        <v>5956</v>
      </c>
      <c r="B50" s="6">
        <v>28</v>
      </c>
      <c r="C50" s="6">
        <v>481</v>
      </c>
      <c r="D50" s="6">
        <f t="shared" si="3"/>
        <v>4</v>
      </c>
      <c r="E50" s="6">
        <f t="shared" si="4"/>
        <v>2026</v>
      </c>
      <c r="F50" s="7">
        <v>11.337999999999999</v>
      </c>
      <c r="G50" s="7">
        <v>11.337999999999999</v>
      </c>
      <c r="H50" s="8">
        <f t="shared" si="0"/>
        <v>0</v>
      </c>
      <c r="I50" s="1">
        <f t="shared" si="6"/>
        <v>1.9588033699842897E-2</v>
      </c>
      <c r="J50" s="9">
        <f t="shared" si="2"/>
        <v>1.9588033699842897E-2</v>
      </c>
      <c r="K50" s="10">
        <v>83.7</v>
      </c>
      <c r="L50" s="10" t="s">
        <v>10</v>
      </c>
    </row>
    <row r="51" spans="1:14" ht="14.45" customHeight="1" x14ac:dyDescent="0.25">
      <c r="A51" s="6">
        <v>5956</v>
      </c>
      <c r="B51" s="6">
        <v>28</v>
      </c>
      <c r="C51" s="6">
        <v>491</v>
      </c>
      <c r="D51" s="6">
        <f t="shared" si="3"/>
        <v>4</v>
      </c>
      <c r="E51" s="6">
        <f t="shared" si="4"/>
        <v>2026</v>
      </c>
      <c r="F51" s="7">
        <v>19.03</v>
      </c>
      <c r="G51" s="7">
        <v>19.16</v>
      </c>
      <c r="H51" s="8">
        <f t="shared" si="0"/>
        <v>0.12999999999999901</v>
      </c>
      <c r="I51" s="1">
        <f t="shared" si="6"/>
        <v>1.9681644374633066E-2</v>
      </c>
      <c r="J51" s="9">
        <f t="shared" si="2"/>
        <v>0.14968164437463208</v>
      </c>
      <c r="K51" s="10">
        <v>84.1</v>
      </c>
      <c r="L51" s="10" t="s">
        <v>10</v>
      </c>
    </row>
    <row r="52" spans="1:14" ht="14.45" customHeight="1" x14ac:dyDescent="0.25">
      <c r="A52" s="6">
        <v>5956</v>
      </c>
      <c r="B52" s="6">
        <v>28</v>
      </c>
      <c r="C52" s="6">
        <v>501</v>
      </c>
      <c r="D52" s="6">
        <f t="shared" si="3"/>
        <v>4</v>
      </c>
      <c r="E52" s="6">
        <f t="shared" si="4"/>
        <v>2026</v>
      </c>
      <c r="F52" s="7">
        <v>12.41</v>
      </c>
      <c r="G52" s="7">
        <v>12.6</v>
      </c>
      <c r="H52" s="8">
        <f t="shared" si="0"/>
        <v>0.1899999999999995</v>
      </c>
      <c r="I52" s="1">
        <f t="shared" si="6"/>
        <v>8.4717660685103089E-3</v>
      </c>
      <c r="J52" s="9">
        <f t="shared" si="2"/>
        <v>0.1984717660685098</v>
      </c>
      <c r="K52" s="10">
        <v>36.200000000000003</v>
      </c>
      <c r="L52" s="10" t="s">
        <v>10</v>
      </c>
    </row>
    <row r="53" spans="1:14" ht="14.45" customHeight="1" x14ac:dyDescent="0.25">
      <c r="A53" s="6">
        <v>5956</v>
      </c>
      <c r="B53" s="6">
        <v>28</v>
      </c>
      <c r="C53" s="6">
        <v>511</v>
      </c>
      <c r="D53" s="6">
        <f t="shared" si="3"/>
        <v>4</v>
      </c>
      <c r="E53" s="6">
        <f t="shared" si="4"/>
        <v>2026</v>
      </c>
      <c r="F53" s="7">
        <v>15.035</v>
      </c>
      <c r="G53" s="7">
        <v>15.420999999999999</v>
      </c>
      <c r="H53" s="8">
        <f t="shared" si="0"/>
        <v>0.38599999999999923</v>
      </c>
      <c r="I53" s="1">
        <f t="shared" si="6"/>
        <v>1.5281942659495115E-2</v>
      </c>
      <c r="J53" s="9">
        <f t="shared" si="2"/>
        <v>0.40128194265949435</v>
      </c>
      <c r="K53" s="10">
        <v>65.3</v>
      </c>
      <c r="L53" s="10" t="s">
        <v>10</v>
      </c>
    </row>
    <row r="54" spans="1:14" ht="14.45" customHeight="1" x14ac:dyDescent="0.25">
      <c r="A54" s="6">
        <v>5956</v>
      </c>
      <c r="B54" s="6">
        <v>28</v>
      </c>
      <c r="C54" s="6">
        <v>521</v>
      </c>
      <c r="D54" s="6">
        <f t="shared" si="3"/>
        <v>4</v>
      </c>
      <c r="E54" s="6">
        <f t="shared" si="4"/>
        <v>2026</v>
      </c>
      <c r="F54" s="7">
        <v>2.98</v>
      </c>
      <c r="G54" s="7">
        <v>2.98</v>
      </c>
      <c r="H54" s="8">
        <f t="shared" si="0"/>
        <v>0</v>
      </c>
      <c r="I54" s="1">
        <f t="shared" si="6"/>
        <v>9.2206514668316617E-3</v>
      </c>
      <c r="J54" s="9">
        <f t="shared" si="2"/>
        <v>9.2206514668316617E-3</v>
      </c>
      <c r="K54" s="10">
        <v>39.4</v>
      </c>
      <c r="L54" s="10" t="s">
        <v>10</v>
      </c>
    </row>
    <row r="55" spans="1:14" ht="14.45" customHeight="1" x14ac:dyDescent="0.25">
      <c r="A55" s="6">
        <v>5956</v>
      </c>
      <c r="B55" s="6">
        <v>28</v>
      </c>
      <c r="C55" s="6">
        <v>531</v>
      </c>
      <c r="D55" s="6">
        <f t="shared" si="3"/>
        <v>4</v>
      </c>
      <c r="E55" s="6">
        <f t="shared" si="4"/>
        <v>2026</v>
      </c>
      <c r="F55" s="7">
        <v>13.52</v>
      </c>
      <c r="G55" s="7">
        <v>13.662000000000001</v>
      </c>
      <c r="H55" s="8">
        <f t="shared" si="0"/>
        <v>0.14200000000000124</v>
      </c>
      <c r="I55" s="1">
        <f t="shared" si="6"/>
        <v>9.2908594729242903E-3</v>
      </c>
      <c r="J55" s="9">
        <f t="shared" si="2"/>
        <v>0.15129085947292553</v>
      </c>
      <c r="K55" s="10">
        <v>39.700000000000003</v>
      </c>
      <c r="L55" s="10" t="s">
        <v>10</v>
      </c>
    </row>
    <row r="56" spans="1:14" ht="14.45" customHeight="1" x14ac:dyDescent="0.25">
      <c r="A56" s="6">
        <v>5956</v>
      </c>
      <c r="B56" s="6">
        <v>28</v>
      </c>
      <c r="C56" s="6">
        <v>541</v>
      </c>
      <c r="D56" s="6">
        <f t="shared" si="3"/>
        <v>4</v>
      </c>
      <c r="E56" s="6">
        <f t="shared" si="4"/>
        <v>2026</v>
      </c>
      <c r="F56" s="7">
        <v>14.994999999999999</v>
      </c>
      <c r="G56" s="7">
        <v>15.144</v>
      </c>
      <c r="H56" s="8">
        <f t="shared" si="0"/>
        <v>0.14900000000000091</v>
      </c>
      <c r="I56" s="1">
        <f t="shared" si="6"/>
        <v>1.530534532819266E-2</v>
      </c>
      <c r="J56" s="9">
        <f t="shared" si="2"/>
        <v>0.16430534532819357</v>
      </c>
      <c r="K56" s="10">
        <v>65.400000000000006</v>
      </c>
      <c r="L56" s="10" t="s">
        <v>10</v>
      </c>
    </row>
    <row r="57" spans="1:14" ht="14.45" customHeight="1" x14ac:dyDescent="0.25">
      <c r="A57" s="6">
        <v>5956</v>
      </c>
      <c r="B57" s="6">
        <v>28</v>
      </c>
      <c r="C57" s="6">
        <v>551</v>
      </c>
      <c r="D57" s="6">
        <f t="shared" si="3"/>
        <v>4</v>
      </c>
      <c r="E57" s="6">
        <f t="shared" si="4"/>
        <v>2026</v>
      </c>
      <c r="F57" s="7">
        <v>14.7</v>
      </c>
      <c r="G57" s="7">
        <v>14.82</v>
      </c>
      <c r="H57" s="8">
        <f t="shared" si="0"/>
        <v>0.12000000000000099</v>
      </c>
      <c r="I57" s="1">
        <f t="shared" si="6"/>
        <v>8.4951687372078494E-3</v>
      </c>
      <c r="J57" s="9">
        <f t="shared" si="2"/>
        <v>0.12849516873720884</v>
      </c>
      <c r="K57" s="10">
        <v>36.299999999999997</v>
      </c>
      <c r="L57" s="10" t="s">
        <v>10</v>
      </c>
    </row>
    <row r="58" spans="1:14" ht="14.45" customHeight="1" x14ac:dyDescent="0.25">
      <c r="A58" s="6">
        <v>5956</v>
      </c>
      <c r="B58" s="6">
        <v>28</v>
      </c>
      <c r="C58" s="6">
        <v>561</v>
      </c>
      <c r="D58" s="6">
        <f t="shared" si="3"/>
        <v>4</v>
      </c>
      <c r="E58" s="6">
        <f t="shared" si="4"/>
        <v>2026</v>
      </c>
      <c r="F58" s="7">
        <v>18.074000000000002</v>
      </c>
      <c r="G58" s="7">
        <v>18.074000000000002</v>
      </c>
      <c r="H58" s="8">
        <f t="shared" si="0"/>
        <v>0</v>
      </c>
      <c r="I58" s="1">
        <f t="shared" si="6"/>
        <v>1.9564631031145353E-2</v>
      </c>
      <c r="J58" s="9">
        <f t="shared" si="2"/>
        <v>1.9564631031145353E-2</v>
      </c>
      <c r="K58" s="10">
        <v>83.6</v>
      </c>
      <c r="L58" s="10" t="s">
        <v>10</v>
      </c>
    </row>
    <row r="59" spans="1:14" ht="14.45" customHeight="1" x14ac:dyDescent="0.25">
      <c r="A59" s="6">
        <v>5956</v>
      </c>
      <c r="B59" s="6">
        <v>28</v>
      </c>
      <c r="C59" s="6">
        <v>571</v>
      </c>
      <c r="D59" s="6">
        <f t="shared" si="3"/>
        <v>4</v>
      </c>
      <c r="E59" s="6">
        <f t="shared" si="4"/>
        <v>2026</v>
      </c>
      <c r="F59" s="7">
        <v>9.0399999999999991</v>
      </c>
      <c r="G59" s="7">
        <v>9.1999999999999993</v>
      </c>
      <c r="H59" s="8">
        <f t="shared" si="0"/>
        <v>0.16000000000000014</v>
      </c>
      <c r="I59" s="1">
        <f t="shared" si="6"/>
        <v>1.9634839037237985E-2</v>
      </c>
      <c r="J59" s="9">
        <f t="shared" si="2"/>
        <v>0.17963483903723812</v>
      </c>
      <c r="K59" s="10">
        <v>83.9</v>
      </c>
      <c r="L59" s="10" t="s">
        <v>10</v>
      </c>
    </row>
    <row r="60" spans="1:14" ht="14.45" customHeight="1" x14ac:dyDescent="0.25">
      <c r="A60" s="6">
        <v>5956</v>
      </c>
      <c r="B60" s="6">
        <v>28</v>
      </c>
      <c r="C60" s="6">
        <v>581</v>
      </c>
      <c r="D60" s="6">
        <f t="shared" si="3"/>
        <v>4</v>
      </c>
      <c r="E60" s="6">
        <f t="shared" si="4"/>
        <v>2026</v>
      </c>
      <c r="F60" s="7">
        <v>5.48</v>
      </c>
      <c r="G60" s="7">
        <v>5.48</v>
      </c>
      <c r="H60" s="8">
        <f t="shared" si="0"/>
        <v>0</v>
      </c>
      <c r="I60" s="1">
        <f t="shared" si="6"/>
        <v>8.4717660685103089E-3</v>
      </c>
      <c r="J60" s="9">
        <f t="shared" si="2"/>
        <v>8.4717660685103089E-3</v>
      </c>
      <c r="K60" s="10">
        <v>36.200000000000003</v>
      </c>
      <c r="L60" s="10" t="s">
        <v>10</v>
      </c>
    </row>
    <row r="61" spans="1:14" ht="14.45" customHeight="1" x14ac:dyDescent="0.25">
      <c r="A61" s="6">
        <v>5956</v>
      </c>
      <c r="B61" s="6">
        <v>28</v>
      </c>
      <c r="C61" s="6">
        <v>591</v>
      </c>
      <c r="D61" s="6">
        <f t="shared" si="3"/>
        <v>4</v>
      </c>
      <c r="E61" s="6">
        <f t="shared" si="4"/>
        <v>2026</v>
      </c>
      <c r="F61" s="7">
        <v>12.954000000000001</v>
      </c>
      <c r="G61" s="7">
        <v>12.954000000000001</v>
      </c>
      <c r="H61" s="8">
        <f t="shared" si="0"/>
        <v>0</v>
      </c>
      <c r="I61" s="1">
        <f t="shared" si="6"/>
        <v>1.5352150665587741E-2</v>
      </c>
      <c r="J61" s="9">
        <f t="shared" si="2"/>
        <v>1.5352150665587741E-2</v>
      </c>
      <c r="K61" s="10">
        <v>65.599999999999994</v>
      </c>
      <c r="L61" s="10" t="s">
        <v>10</v>
      </c>
    </row>
    <row r="62" spans="1:14" ht="14.45" customHeight="1" x14ac:dyDescent="0.25">
      <c r="A62" s="6">
        <v>5956</v>
      </c>
      <c r="B62" s="6">
        <v>28</v>
      </c>
      <c r="C62" s="6">
        <v>601</v>
      </c>
      <c r="D62" s="6">
        <f t="shared" si="3"/>
        <v>4</v>
      </c>
      <c r="E62" s="6">
        <f t="shared" si="4"/>
        <v>2026</v>
      </c>
      <c r="F62" s="7">
        <v>6.2140000000000004</v>
      </c>
      <c r="G62" s="7">
        <v>6.2140000000000004</v>
      </c>
      <c r="H62" s="8">
        <f t="shared" si="0"/>
        <v>0</v>
      </c>
      <c r="I62" s="1">
        <f t="shared" si="6"/>
        <v>9.244054135529204E-3</v>
      </c>
      <c r="J62" s="9">
        <f t="shared" si="2"/>
        <v>9.244054135529204E-3</v>
      </c>
      <c r="K62" s="10">
        <v>39.5</v>
      </c>
      <c r="L62" s="10" t="s">
        <v>10</v>
      </c>
    </row>
    <row r="63" spans="1:14" ht="14.45" customHeight="1" x14ac:dyDescent="0.25">
      <c r="A63" s="6">
        <v>5956</v>
      </c>
      <c r="B63" s="6">
        <v>28</v>
      </c>
      <c r="C63" s="6">
        <v>611</v>
      </c>
      <c r="D63" s="6">
        <f t="shared" si="3"/>
        <v>4</v>
      </c>
      <c r="E63" s="6">
        <f t="shared" si="4"/>
        <v>2026</v>
      </c>
      <c r="F63" s="7">
        <v>3.1949999999999998</v>
      </c>
      <c r="G63" s="7">
        <v>3.1949999999999998</v>
      </c>
      <c r="H63" s="8">
        <f t="shared" si="0"/>
        <v>0</v>
      </c>
      <c r="I63" s="1">
        <f t="shared" si="6"/>
        <v>9.2908594729242903E-3</v>
      </c>
      <c r="J63" s="9">
        <f t="shared" si="2"/>
        <v>9.2908594729242903E-3</v>
      </c>
      <c r="K63" s="10">
        <v>39.700000000000003</v>
      </c>
      <c r="L63" s="10" t="s">
        <v>10</v>
      </c>
    </row>
    <row r="64" spans="1:14" ht="14.45" customHeight="1" x14ac:dyDescent="0.25">
      <c r="A64" s="6">
        <v>5956</v>
      </c>
      <c r="B64" s="6">
        <v>28</v>
      </c>
      <c r="C64" s="6">
        <v>621</v>
      </c>
      <c r="D64" s="6">
        <f t="shared" si="3"/>
        <v>4</v>
      </c>
      <c r="E64" s="6">
        <f t="shared" si="4"/>
        <v>2026</v>
      </c>
      <c r="F64" s="7">
        <v>21.032</v>
      </c>
      <c r="G64" s="7">
        <v>21.166</v>
      </c>
      <c r="H64" s="8">
        <f t="shared" si="0"/>
        <v>0.13400000000000034</v>
      </c>
      <c r="I64" s="1">
        <f t="shared" si="6"/>
        <v>1.5281942659495115E-2</v>
      </c>
      <c r="J64" s="9">
        <f t="shared" si="2"/>
        <v>0.14928194265949546</v>
      </c>
      <c r="K64" s="10">
        <v>65.3</v>
      </c>
      <c r="L64" s="10" t="s">
        <v>10</v>
      </c>
    </row>
    <row r="65" spans="1:12" ht="14.45" customHeight="1" x14ac:dyDescent="0.25">
      <c r="A65" s="6">
        <v>5956</v>
      </c>
      <c r="B65" s="6">
        <v>28</v>
      </c>
      <c r="C65" s="6">
        <v>631</v>
      </c>
      <c r="D65" s="6">
        <f t="shared" si="3"/>
        <v>4</v>
      </c>
      <c r="E65" s="6">
        <f t="shared" si="4"/>
        <v>2026</v>
      </c>
      <c r="F65" s="7">
        <v>13.388999999999999</v>
      </c>
      <c r="G65" s="7">
        <v>13.456</v>
      </c>
      <c r="H65" s="8">
        <f t="shared" si="0"/>
        <v>6.7000000000000171E-2</v>
      </c>
      <c r="I65" s="1">
        <f t="shared" si="6"/>
        <v>8.4717660685103089E-3</v>
      </c>
      <c r="J65" s="9">
        <f t="shared" si="2"/>
        <v>7.5471766068510485E-2</v>
      </c>
      <c r="K65" s="10">
        <v>36.200000000000003</v>
      </c>
      <c r="L65" s="10" t="s">
        <v>10</v>
      </c>
    </row>
    <row r="66" spans="1:12" ht="14.45" customHeight="1" x14ac:dyDescent="0.25">
      <c r="A66" s="6">
        <v>5956</v>
      </c>
      <c r="B66" s="6">
        <v>28</v>
      </c>
      <c r="C66" s="6">
        <v>641</v>
      </c>
      <c r="D66" s="6">
        <f t="shared" si="3"/>
        <v>4</v>
      </c>
      <c r="E66" s="6">
        <f t="shared" si="4"/>
        <v>2026</v>
      </c>
      <c r="F66" s="7">
        <v>20.893999999999998</v>
      </c>
      <c r="G66" s="7">
        <v>21.085999999999999</v>
      </c>
      <c r="H66" s="8">
        <f t="shared" si="0"/>
        <v>0.19200000000000017</v>
      </c>
      <c r="I66" s="1">
        <f t="shared" si="6"/>
        <v>1.9634839037237985E-2</v>
      </c>
      <c r="J66" s="9">
        <f t="shared" si="2"/>
        <v>0.21163483903723815</v>
      </c>
      <c r="K66" s="10">
        <v>83.9</v>
      </c>
      <c r="L66" s="10" t="s">
        <v>10</v>
      </c>
    </row>
    <row r="67" spans="1:12" ht="14.45" customHeight="1" x14ac:dyDescent="0.25">
      <c r="A67" s="6">
        <v>5956</v>
      </c>
      <c r="B67" s="6">
        <v>28</v>
      </c>
      <c r="C67" s="6">
        <v>651</v>
      </c>
      <c r="D67" s="6">
        <f t="shared" si="3"/>
        <v>4</v>
      </c>
      <c r="E67" s="6">
        <f t="shared" si="4"/>
        <v>2026</v>
      </c>
      <c r="F67" s="7">
        <v>8.16</v>
      </c>
      <c r="G67" s="7">
        <v>8.33</v>
      </c>
      <c r="H67" s="8">
        <f t="shared" si="0"/>
        <v>0.16999999999999993</v>
      </c>
      <c r="I67" s="1">
        <f t="shared" ref="I67:I98" si="7">$J$116*(K67/$J$119)</f>
        <v>1.9658241705935522E-2</v>
      </c>
      <c r="J67" s="9">
        <f t="shared" si="2"/>
        <v>0.18965824170593545</v>
      </c>
      <c r="K67" s="10">
        <v>84</v>
      </c>
      <c r="L67" s="10" t="s">
        <v>10</v>
      </c>
    </row>
    <row r="68" spans="1:12" ht="14.45" customHeight="1" x14ac:dyDescent="0.25">
      <c r="A68" s="6">
        <v>5956</v>
      </c>
      <c r="B68" s="6">
        <v>28</v>
      </c>
      <c r="C68" s="6">
        <v>661</v>
      </c>
      <c r="D68" s="6">
        <f t="shared" si="3"/>
        <v>4</v>
      </c>
      <c r="E68" s="6">
        <f t="shared" si="4"/>
        <v>2026</v>
      </c>
      <c r="F68" s="7">
        <v>3.972</v>
      </c>
      <c r="G68" s="7">
        <v>3.9830000000000001</v>
      </c>
      <c r="H68" s="8">
        <f t="shared" si="0"/>
        <v>1.1000000000000121E-2</v>
      </c>
      <c r="I68" s="1">
        <f t="shared" si="7"/>
        <v>8.4951687372078494E-3</v>
      </c>
      <c r="J68" s="9">
        <f t="shared" ref="J68:J114" si="8">(H68+I68)</f>
        <v>1.9495168737207969E-2</v>
      </c>
      <c r="K68" s="10">
        <v>36.299999999999997</v>
      </c>
      <c r="L68" s="10" t="s">
        <v>10</v>
      </c>
    </row>
    <row r="69" spans="1:12" ht="14.45" customHeight="1" x14ac:dyDescent="0.25">
      <c r="A69" s="6">
        <v>5956</v>
      </c>
      <c r="B69" s="6">
        <v>28</v>
      </c>
      <c r="C69" s="6">
        <v>671</v>
      </c>
      <c r="D69" s="6">
        <f t="shared" ref="D69:D114" si="9">D68</f>
        <v>4</v>
      </c>
      <c r="E69" s="6">
        <f t="shared" ref="E69:E114" si="10">(E68)</f>
        <v>2026</v>
      </c>
      <c r="F69" s="7">
        <v>24.571999999999999</v>
      </c>
      <c r="G69" s="7">
        <v>24.78</v>
      </c>
      <c r="H69" s="8">
        <f t="shared" si="0"/>
        <v>0.20800000000000196</v>
      </c>
      <c r="I69" s="1">
        <f t="shared" si="7"/>
        <v>1.5258539990797574E-2</v>
      </c>
      <c r="J69" s="9">
        <f t="shared" si="8"/>
        <v>0.22325853999079953</v>
      </c>
      <c r="K69" s="10">
        <v>65.2</v>
      </c>
      <c r="L69" s="10" t="s">
        <v>10</v>
      </c>
    </row>
    <row r="70" spans="1:12" ht="14.45" customHeight="1" x14ac:dyDescent="0.25">
      <c r="A70" s="6">
        <v>5956</v>
      </c>
      <c r="B70" s="6">
        <v>28</v>
      </c>
      <c r="C70" s="6">
        <v>681</v>
      </c>
      <c r="D70" s="6">
        <f t="shared" si="9"/>
        <v>4</v>
      </c>
      <c r="E70" s="6">
        <f t="shared" si="10"/>
        <v>2026</v>
      </c>
      <c r="F70" s="7">
        <v>10.868</v>
      </c>
      <c r="G70" s="7">
        <v>10.903</v>
      </c>
      <c r="H70" s="8">
        <f t="shared" si="0"/>
        <v>3.5000000000000142E-2</v>
      </c>
      <c r="I70" s="1">
        <f t="shared" si="7"/>
        <v>9.2674568042267463E-3</v>
      </c>
      <c r="J70" s="9">
        <f t="shared" si="8"/>
        <v>4.426745680422689E-2</v>
      </c>
      <c r="K70" s="10">
        <v>39.6</v>
      </c>
      <c r="L70" s="10" t="s">
        <v>10</v>
      </c>
    </row>
    <row r="71" spans="1:12" ht="14.45" customHeight="1" x14ac:dyDescent="0.25">
      <c r="A71" s="6">
        <v>5956</v>
      </c>
      <c r="B71" s="6">
        <v>28</v>
      </c>
      <c r="C71" s="6">
        <v>691</v>
      </c>
      <c r="D71" s="6">
        <f t="shared" si="9"/>
        <v>4</v>
      </c>
      <c r="E71" s="6">
        <f t="shared" si="10"/>
        <v>2026</v>
      </c>
      <c r="F71" s="7">
        <v>14.367000000000001</v>
      </c>
      <c r="G71" s="7">
        <v>14.367000000000001</v>
      </c>
      <c r="H71" s="8">
        <f t="shared" si="0"/>
        <v>0</v>
      </c>
      <c r="I71" s="1">
        <f t="shared" si="7"/>
        <v>9.2908594729242903E-3</v>
      </c>
      <c r="J71" s="9">
        <f t="shared" si="8"/>
        <v>9.2908594729242903E-3</v>
      </c>
      <c r="K71" s="10">
        <v>39.700000000000003</v>
      </c>
      <c r="L71" s="10" t="s">
        <v>10</v>
      </c>
    </row>
    <row r="72" spans="1:12" ht="14.45" customHeight="1" x14ac:dyDescent="0.25">
      <c r="A72" s="6">
        <v>5956</v>
      </c>
      <c r="B72" s="6">
        <v>28</v>
      </c>
      <c r="C72" s="6">
        <v>701</v>
      </c>
      <c r="D72" s="6">
        <f t="shared" si="9"/>
        <v>4</v>
      </c>
      <c r="E72" s="6">
        <f t="shared" si="10"/>
        <v>2026</v>
      </c>
      <c r="F72" s="7">
        <v>15.455</v>
      </c>
      <c r="G72" s="7">
        <v>15.542</v>
      </c>
      <c r="H72" s="8">
        <f t="shared" si="0"/>
        <v>8.6999999999999744E-2</v>
      </c>
      <c r="I72" s="1">
        <f t="shared" si="7"/>
        <v>1.5281942659495115E-2</v>
      </c>
      <c r="J72" s="9">
        <f t="shared" si="8"/>
        <v>0.10228194265949486</v>
      </c>
      <c r="K72" s="10">
        <v>65.3</v>
      </c>
      <c r="L72" s="10" t="s">
        <v>10</v>
      </c>
    </row>
    <row r="73" spans="1:12" ht="14.45" customHeight="1" x14ac:dyDescent="0.25">
      <c r="A73" s="6">
        <v>5956</v>
      </c>
      <c r="B73" s="6">
        <v>28</v>
      </c>
      <c r="C73" s="6">
        <v>711</v>
      </c>
      <c r="D73" s="6">
        <f t="shared" si="9"/>
        <v>4</v>
      </c>
      <c r="E73" s="6">
        <f t="shared" si="10"/>
        <v>2026</v>
      </c>
      <c r="F73" s="7">
        <v>8.0220000000000002</v>
      </c>
      <c r="G73" s="7">
        <v>8.0220000000000002</v>
      </c>
      <c r="H73" s="8">
        <f t="shared" si="0"/>
        <v>0</v>
      </c>
      <c r="I73" s="1">
        <f t="shared" si="7"/>
        <v>8.4717660685103089E-3</v>
      </c>
      <c r="J73" s="9">
        <f t="shared" si="8"/>
        <v>8.4717660685103089E-3</v>
      </c>
      <c r="K73" s="10">
        <v>36.200000000000003</v>
      </c>
      <c r="L73" s="10" t="s">
        <v>10</v>
      </c>
    </row>
    <row r="74" spans="1:12" ht="14.45" customHeight="1" x14ac:dyDescent="0.25">
      <c r="A74" s="6">
        <v>5956</v>
      </c>
      <c r="B74" s="6">
        <v>28</v>
      </c>
      <c r="C74" s="6">
        <v>721</v>
      </c>
      <c r="D74" s="6">
        <f t="shared" si="9"/>
        <v>4</v>
      </c>
      <c r="E74" s="6">
        <f t="shared" si="10"/>
        <v>2026</v>
      </c>
      <c r="F74" s="7">
        <v>32.185000000000002</v>
      </c>
      <c r="G74" s="7">
        <v>32.326000000000001</v>
      </c>
      <c r="H74" s="8">
        <f t="shared" si="0"/>
        <v>0.14099999999999824</v>
      </c>
      <c r="I74" s="1">
        <f t="shared" si="7"/>
        <v>1.9658241705935522E-2</v>
      </c>
      <c r="J74" s="9">
        <f t="shared" si="8"/>
        <v>0.16065824170593376</v>
      </c>
      <c r="K74" s="10">
        <v>84</v>
      </c>
      <c r="L74" s="10" t="s">
        <v>10</v>
      </c>
    </row>
    <row r="75" spans="1:12" ht="15.75" x14ac:dyDescent="0.25">
      <c r="A75" s="6">
        <v>5956</v>
      </c>
      <c r="B75" s="6">
        <v>28</v>
      </c>
      <c r="C75" s="6">
        <v>731</v>
      </c>
      <c r="D75" s="6">
        <f t="shared" si="9"/>
        <v>4</v>
      </c>
      <c r="E75" s="6">
        <f t="shared" si="10"/>
        <v>2026</v>
      </c>
      <c r="F75" s="7">
        <v>27.221</v>
      </c>
      <c r="G75" s="7">
        <v>27.321000000000002</v>
      </c>
      <c r="H75" s="8">
        <f t="shared" si="0"/>
        <v>0.10000000000000142</v>
      </c>
      <c r="I75" s="1">
        <f t="shared" si="7"/>
        <v>1.9611436368540441E-2</v>
      </c>
      <c r="J75" s="9">
        <f t="shared" si="8"/>
        <v>0.11961143636854187</v>
      </c>
      <c r="K75" s="10">
        <v>83.8</v>
      </c>
      <c r="L75" s="10" t="s">
        <v>10</v>
      </c>
    </row>
    <row r="76" spans="1:12" ht="14.45" customHeight="1" x14ac:dyDescent="0.25">
      <c r="A76" s="6">
        <v>5956</v>
      </c>
      <c r="B76" s="6">
        <v>28</v>
      </c>
      <c r="C76" s="6">
        <v>741</v>
      </c>
      <c r="D76" s="6">
        <f t="shared" si="9"/>
        <v>4</v>
      </c>
      <c r="E76" s="6">
        <f t="shared" si="10"/>
        <v>2026</v>
      </c>
      <c r="F76" s="7">
        <v>14.856</v>
      </c>
      <c r="G76" s="7">
        <v>14.986000000000001</v>
      </c>
      <c r="H76" s="8">
        <f t="shared" si="0"/>
        <v>0.13000000000000078</v>
      </c>
      <c r="I76" s="1">
        <f t="shared" si="7"/>
        <v>8.565376743300478E-3</v>
      </c>
      <c r="J76" s="9">
        <f t="shared" si="8"/>
        <v>0.13856537674330127</v>
      </c>
      <c r="K76" s="10">
        <v>36.6</v>
      </c>
      <c r="L76" s="10" t="s">
        <v>10</v>
      </c>
    </row>
    <row r="77" spans="1:12" ht="14.45" customHeight="1" x14ac:dyDescent="0.25">
      <c r="A77" s="6">
        <v>5956</v>
      </c>
      <c r="B77" s="6">
        <v>28</v>
      </c>
      <c r="C77" s="6">
        <v>751</v>
      </c>
      <c r="D77" s="6">
        <f t="shared" si="9"/>
        <v>4</v>
      </c>
      <c r="E77" s="6">
        <f t="shared" si="10"/>
        <v>2026</v>
      </c>
      <c r="F77" s="7">
        <v>7.2789999999999999</v>
      </c>
      <c r="G77" s="7">
        <v>7.2789999999999999</v>
      </c>
      <c r="H77" s="8">
        <f t="shared" si="0"/>
        <v>0</v>
      </c>
      <c r="I77" s="1">
        <f t="shared" si="7"/>
        <v>1.5258539990797574E-2</v>
      </c>
      <c r="J77" s="9">
        <f t="shared" si="8"/>
        <v>1.5258539990797574E-2</v>
      </c>
      <c r="K77" s="10">
        <v>65.2</v>
      </c>
      <c r="L77" s="10" t="s">
        <v>10</v>
      </c>
    </row>
    <row r="78" spans="1:12" ht="14.45" customHeight="1" x14ac:dyDescent="0.25">
      <c r="A78" s="6">
        <v>5956</v>
      </c>
      <c r="B78" s="6">
        <v>28</v>
      </c>
      <c r="C78" s="6">
        <v>761</v>
      </c>
      <c r="D78" s="6">
        <f t="shared" si="9"/>
        <v>4</v>
      </c>
      <c r="E78" s="6">
        <f t="shared" si="10"/>
        <v>2026</v>
      </c>
      <c r="F78" s="7">
        <v>12.564</v>
      </c>
      <c r="G78" s="7">
        <v>12.631</v>
      </c>
      <c r="H78" s="8">
        <f t="shared" si="0"/>
        <v>6.7000000000000171E-2</v>
      </c>
      <c r="I78" s="1">
        <f t="shared" si="7"/>
        <v>9.3142621416218308E-3</v>
      </c>
      <c r="J78" s="9">
        <f t="shared" si="8"/>
        <v>7.6314262141622E-2</v>
      </c>
      <c r="K78" s="10">
        <v>39.799999999999997</v>
      </c>
      <c r="L78" s="10" t="s">
        <v>10</v>
      </c>
    </row>
    <row r="79" spans="1:12" ht="14.45" customHeight="1" x14ac:dyDescent="0.25">
      <c r="A79" s="6">
        <v>5956</v>
      </c>
      <c r="B79" s="6">
        <v>28</v>
      </c>
      <c r="C79" s="6">
        <v>771</v>
      </c>
      <c r="D79" s="6">
        <f t="shared" si="9"/>
        <v>4</v>
      </c>
      <c r="E79" s="6">
        <f t="shared" si="10"/>
        <v>2026</v>
      </c>
      <c r="F79" s="7">
        <v>15.82</v>
      </c>
      <c r="G79" s="7">
        <v>15.917999999999999</v>
      </c>
      <c r="H79" s="8">
        <f t="shared" si="0"/>
        <v>9.7999999999998977E-2</v>
      </c>
      <c r="I79" s="1">
        <f t="shared" si="7"/>
        <v>9.3142621416218308E-3</v>
      </c>
      <c r="J79" s="9">
        <f t="shared" si="8"/>
        <v>0.10731426214162081</v>
      </c>
      <c r="K79" s="10">
        <v>39.799999999999997</v>
      </c>
      <c r="L79" s="10" t="s">
        <v>10</v>
      </c>
    </row>
    <row r="80" spans="1:12" ht="14.45" customHeight="1" x14ac:dyDescent="0.25">
      <c r="A80" s="6">
        <v>5956</v>
      </c>
      <c r="B80" s="6">
        <v>28</v>
      </c>
      <c r="C80" s="6">
        <v>781</v>
      </c>
      <c r="D80" s="6">
        <f t="shared" si="9"/>
        <v>4</v>
      </c>
      <c r="E80" s="6">
        <f t="shared" si="10"/>
        <v>2026</v>
      </c>
      <c r="F80" s="7">
        <v>9.3160000000000007</v>
      </c>
      <c r="G80" s="7">
        <v>9.3160000000000007</v>
      </c>
      <c r="H80" s="8">
        <f t="shared" si="0"/>
        <v>0</v>
      </c>
      <c r="I80" s="1">
        <f t="shared" si="7"/>
        <v>1.5281942659495115E-2</v>
      </c>
      <c r="J80" s="9">
        <f t="shared" si="8"/>
        <v>1.5281942659495115E-2</v>
      </c>
      <c r="K80" s="10">
        <v>65.3</v>
      </c>
      <c r="L80" s="10" t="s">
        <v>10</v>
      </c>
    </row>
    <row r="81" spans="1:12" ht="14.45" customHeight="1" x14ac:dyDescent="0.25">
      <c r="A81" s="6">
        <v>5956</v>
      </c>
      <c r="B81" s="6">
        <v>28</v>
      </c>
      <c r="C81" s="6">
        <v>791</v>
      </c>
      <c r="D81" s="6">
        <f t="shared" si="9"/>
        <v>4</v>
      </c>
      <c r="E81" s="6">
        <f t="shared" si="10"/>
        <v>2026</v>
      </c>
      <c r="F81" s="7">
        <v>4.9790000000000001</v>
      </c>
      <c r="G81" s="7">
        <v>4.9790000000000001</v>
      </c>
      <c r="H81" s="8">
        <f t="shared" si="0"/>
        <v>0</v>
      </c>
      <c r="I81" s="1">
        <f t="shared" si="7"/>
        <v>8.4717660685103089E-3</v>
      </c>
      <c r="J81" s="9">
        <f t="shared" si="8"/>
        <v>8.4717660685103089E-3</v>
      </c>
      <c r="K81" s="10">
        <v>36.200000000000003</v>
      </c>
      <c r="L81" s="10" t="s">
        <v>10</v>
      </c>
    </row>
    <row r="82" spans="1:12" ht="14.45" customHeight="1" x14ac:dyDescent="0.25">
      <c r="A82" s="6">
        <v>5956</v>
      </c>
      <c r="B82" s="6">
        <v>28</v>
      </c>
      <c r="C82" s="6">
        <v>801</v>
      </c>
      <c r="D82" s="6">
        <f t="shared" si="9"/>
        <v>4</v>
      </c>
      <c r="E82" s="6">
        <f t="shared" si="10"/>
        <v>2026</v>
      </c>
      <c r="F82" s="7">
        <v>26.5</v>
      </c>
      <c r="G82" s="7">
        <v>26.614999999999998</v>
      </c>
      <c r="H82" s="8">
        <f t="shared" si="0"/>
        <v>0.11499999999999844</v>
      </c>
      <c r="I82" s="1">
        <f t="shared" si="7"/>
        <v>1.9588033699842897E-2</v>
      </c>
      <c r="J82" s="9">
        <f t="shared" si="8"/>
        <v>0.13458803369984135</v>
      </c>
      <c r="K82" s="10">
        <v>83.7</v>
      </c>
      <c r="L82" s="10" t="s">
        <v>10</v>
      </c>
    </row>
    <row r="83" spans="1:12" ht="14.45" customHeight="1" x14ac:dyDescent="0.25">
      <c r="A83" s="6">
        <v>5956</v>
      </c>
      <c r="B83" s="6">
        <v>28</v>
      </c>
      <c r="C83" s="6">
        <v>811</v>
      </c>
      <c r="D83" s="6">
        <f t="shared" si="9"/>
        <v>4</v>
      </c>
      <c r="E83" s="6">
        <f t="shared" si="10"/>
        <v>2026</v>
      </c>
      <c r="F83" s="7">
        <v>24.123999999999999</v>
      </c>
      <c r="G83" s="7">
        <v>24.3</v>
      </c>
      <c r="H83" s="8">
        <f t="shared" si="0"/>
        <v>0.17600000000000193</v>
      </c>
      <c r="I83" s="1">
        <f t="shared" si="7"/>
        <v>1.9681644374633066E-2</v>
      </c>
      <c r="J83" s="9">
        <f t="shared" si="8"/>
        <v>0.19568164437463501</v>
      </c>
      <c r="K83" s="10">
        <v>84.1</v>
      </c>
      <c r="L83" s="10" t="s">
        <v>10</v>
      </c>
    </row>
    <row r="84" spans="1:12" ht="14.45" customHeight="1" x14ac:dyDescent="0.25">
      <c r="A84" s="6">
        <v>5956</v>
      </c>
      <c r="B84" s="6">
        <v>28</v>
      </c>
      <c r="C84" s="6">
        <v>821</v>
      </c>
      <c r="D84" s="6">
        <f t="shared" si="9"/>
        <v>4</v>
      </c>
      <c r="E84" s="6">
        <f t="shared" si="10"/>
        <v>2026</v>
      </c>
      <c r="F84" s="7">
        <v>0.625</v>
      </c>
      <c r="G84" s="7">
        <v>0.625</v>
      </c>
      <c r="H84" s="8">
        <f t="shared" si="0"/>
        <v>0</v>
      </c>
      <c r="I84" s="1">
        <f t="shared" si="7"/>
        <v>8.4717660685103089E-3</v>
      </c>
      <c r="J84" s="9">
        <f t="shared" si="8"/>
        <v>8.4717660685103089E-3</v>
      </c>
      <c r="K84" s="10">
        <v>36.200000000000003</v>
      </c>
      <c r="L84" s="10" t="s">
        <v>10</v>
      </c>
    </row>
    <row r="85" spans="1:12" ht="14.45" customHeight="1" x14ac:dyDescent="0.25">
      <c r="A85" s="6">
        <v>5956</v>
      </c>
      <c r="B85" s="6">
        <v>28</v>
      </c>
      <c r="C85" s="6">
        <v>831</v>
      </c>
      <c r="D85" s="6">
        <f t="shared" si="9"/>
        <v>4</v>
      </c>
      <c r="E85" s="6">
        <f t="shared" si="10"/>
        <v>2026</v>
      </c>
      <c r="F85" s="7">
        <v>22.254999999999999</v>
      </c>
      <c r="G85" s="7">
        <v>22.53</v>
      </c>
      <c r="H85" s="8">
        <f t="shared" si="0"/>
        <v>0.27500000000000213</v>
      </c>
      <c r="I85" s="1">
        <f t="shared" si="7"/>
        <v>1.5211734653402488E-2</v>
      </c>
      <c r="J85" s="9">
        <f t="shared" si="8"/>
        <v>0.29021173465340461</v>
      </c>
      <c r="K85" s="10">
        <v>65</v>
      </c>
      <c r="L85" s="10" t="s">
        <v>10</v>
      </c>
    </row>
    <row r="86" spans="1:12" ht="14.45" customHeight="1" x14ac:dyDescent="0.25">
      <c r="A86" s="6">
        <v>5956</v>
      </c>
      <c r="B86" s="6">
        <v>28</v>
      </c>
      <c r="C86" s="6">
        <v>841</v>
      </c>
      <c r="D86" s="6">
        <f t="shared" si="9"/>
        <v>4</v>
      </c>
      <c r="E86" s="6">
        <f t="shared" si="10"/>
        <v>2026</v>
      </c>
      <c r="F86" s="7">
        <v>0.873</v>
      </c>
      <c r="G86" s="7">
        <v>0.89200000000000002</v>
      </c>
      <c r="H86" s="8">
        <f t="shared" si="0"/>
        <v>1.9000000000000017E-2</v>
      </c>
      <c r="I86" s="1">
        <f t="shared" si="7"/>
        <v>9.3142621416218308E-3</v>
      </c>
      <c r="J86" s="9">
        <f t="shared" si="8"/>
        <v>2.8314262141621846E-2</v>
      </c>
      <c r="K86" s="10">
        <v>39.799999999999997</v>
      </c>
      <c r="L86" s="10" t="s">
        <v>10</v>
      </c>
    </row>
    <row r="87" spans="1:12" ht="14.45" customHeight="1" x14ac:dyDescent="0.25">
      <c r="A87" s="6">
        <v>5956</v>
      </c>
      <c r="B87" s="6">
        <v>28</v>
      </c>
      <c r="C87" s="6">
        <v>851</v>
      </c>
      <c r="D87" s="6">
        <f t="shared" si="9"/>
        <v>4</v>
      </c>
      <c r="E87" s="6">
        <f t="shared" si="10"/>
        <v>2026</v>
      </c>
      <c r="F87" s="7">
        <v>12.093999999999999</v>
      </c>
      <c r="G87" s="7">
        <v>12.215</v>
      </c>
      <c r="H87" s="8">
        <f t="shared" si="0"/>
        <v>0.12100000000000044</v>
      </c>
      <c r="I87" s="1">
        <f t="shared" si="7"/>
        <v>9.3376648103193731E-3</v>
      </c>
      <c r="J87" s="9">
        <f t="shared" si="8"/>
        <v>0.1303376648103198</v>
      </c>
      <c r="K87" s="10">
        <v>39.9</v>
      </c>
      <c r="L87" s="10" t="s">
        <v>10</v>
      </c>
    </row>
    <row r="88" spans="1:12" ht="14.45" customHeight="1" x14ac:dyDescent="0.25">
      <c r="A88" s="6">
        <v>5956</v>
      </c>
      <c r="B88" s="6">
        <v>28</v>
      </c>
      <c r="C88" s="6">
        <v>861</v>
      </c>
      <c r="D88" s="6">
        <f t="shared" si="9"/>
        <v>4</v>
      </c>
      <c r="E88" s="6">
        <f t="shared" si="10"/>
        <v>2026</v>
      </c>
      <c r="F88" s="7">
        <v>5.1520000000000001</v>
      </c>
      <c r="G88" s="7">
        <v>5.1520000000000001</v>
      </c>
      <c r="H88" s="8">
        <f t="shared" si="0"/>
        <v>0</v>
      </c>
      <c r="I88" s="1">
        <f t="shared" si="7"/>
        <v>1.5281942659495115E-2</v>
      </c>
      <c r="J88" s="9">
        <f t="shared" si="8"/>
        <v>1.5281942659495115E-2</v>
      </c>
      <c r="K88" s="10">
        <v>65.3</v>
      </c>
      <c r="L88" s="10" t="s">
        <v>10</v>
      </c>
    </row>
    <row r="89" spans="1:12" ht="14.45" customHeight="1" x14ac:dyDescent="0.25">
      <c r="A89" s="6">
        <v>5956</v>
      </c>
      <c r="B89" s="6">
        <v>28</v>
      </c>
      <c r="C89" s="6">
        <v>871</v>
      </c>
      <c r="D89" s="6">
        <f t="shared" si="9"/>
        <v>4</v>
      </c>
      <c r="E89" s="6">
        <f t="shared" si="10"/>
        <v>2026</v>
      </c>
      <c r="F89" s="7">
        <v>4.93</v>
      </c>
      <c r="G89" s="7">
        <v>4.9589999999999996</v>
      </c>
      <c r="H89" s="8">
        <f t="shared" si="0"/>
        <v>2.8999999999999915E-2</v>
      </c>
      <c r="I89" s="1">
        <f t="shared" si="7"/>
        <v>8.4717660685103089E-3</v>
      </c>
      <c r="J89" s="9">
        <f t="shared" si="8"/>
        <v>3.7471766068510222E-2</v>
      </c>
      <c r="K89" s="10">
        <v>36.200000000000003</v>
      </c>
      <c r="L89" s="10" t="s">
        <v>10</v>
      </c>
    </row>
    <row r="90" spans="1:12" ht="14.45" customHeight="1" x14ac:dyDescent="0.25">
      <c r="A90" s="6">
        <v>5956</v>
      </c>
      <c r="B90" s="6">
        <v>28</v>
      </c>
      <c r="C90" s="6">
        <v>881</v>
      </c>
      <c r="D90" s="6">
        <f t="shared" si="9"/>
        <v>4</v>
      </c>
      <c r="E90" s="6">
        <f t="shared" si="10"/>
        <v>2026</v>
      </c>
      <c r="F90" s="7">
        <v>2.6890000000000001</v>
      </c>
      <c r="G90" s="7">
        <v>2.6890000000000001</v>
      </c>
      <c r="H90" s="8">
        <f t="shared" si="0"/>
        <v>0</v>
      </c>
      <c r="I90" s="1">
        <f t="shared" si="7"/>
        <v>1.9541228362447812E-2</v>
      </c>
      <c r="J90" s="9">
        <f t="shared" si="8"/>
        <v>1.9541228362447812E-2</v>
      </c>
      <c r="K90" s="10">
        <v>83.5</v>
      </c>
      <c r="L90" s="10" t="s">
        <v>10</v>
      </c>
    </row>
    <row r="91" spans="1:12" ht="14.45" customHeight="1" x14ac:dyDescent="0.25">
      <c r="A91" s="6">
        <v>5956</v>
      </c>
      <c r="B91" s="6">
        <v>28</v>
      </c>
      <c r="C91" s="6">
        <v>891</v>
      </c>
      <c r="D91" s="6">
        <f t="shared" si="9"/>
        <v>4</v>
      </c>
      <c r="E91" s="6">
        <f t="shared" si="10"/>
        <v>2026</v>
      </c>
      <c r="F91" s="7">
        <v>8.4580000000000002</v>
      </c>
      <c r="G91" s="7">
        <v>8.4580000000000002</v>
      </c>
      <c r="H91" s="8">
        <f t="shared" si="0"/>
        <v>0</v>
      </c>
      <c r="I91" s="1">
        <f t="shared" si="7"/>
        <v>1.9681644374633066E-2</v>
      </c>
      <c r="J91" s="9">
        <f t="shared" si="8"/>
        <v>1.9681644374633066E-2</v>
      </c>
      <c r="K91" s="10">
        <v>84.1</v>
      </c>
      <c r="L91" s="10" t="s">
        <v>10</v>
      </c>
    </row>
    <row r="92" spans="1:12" ht="14.45" customHeight="1" x14ac:dyDescent="0.25">
      <c r="A92" s="6">
        <v>5956</v>
      </c>
      <c r="B92" s="6">
        <v>28</v>
      </c>
      <c r="C92" s="6">
        <v>901</v>
      </c>
      <c r="D92" s="6">
        <f t="shared" si="9"/>
        <v>4</v>
      </c>
      <c r="E92" s="6">
        <f t="shared" si="10"/>
        <v>2026</v>
      </c>
      <c r="F92" s="7">
        <v>0.58499999999999996</v>
      </c>
      <c r="G92" s="7">
        <v>0.58499999999999996</v>
      </c>
      <c r="H92" s="8">
        <f t="shared" si="0"/>
        <v>0</v>
      </c>
      <c r="I92" s="1">
        <f t="shared" si="7"/>
        <v>8.4951687372078494E-3</v>
      </c>
      <c r="J92" s="9">
        <f t="shared" si="8"/>
        <v>8.4951687372078494E-3</v>
      </c>
      <c r="K92" s="10">
        <v>36.299999999999997</v>
      </c>
      <c r="L92" s="10" t="s">
        <v>10</v>
      </c>
    </row>
    <row r="93" spans="1:12" ht="14.45" customHeight="1" x14ac:dyDescent="0.25">
      <c r="A93" s="6">
        <v>5956</v>
      </c>
      <c r="B93" s="6">
        <v>28</v>
      </c>
      <c r="C93" s="6">
        <v>911</v>
      </c>
      <c r="D93" s="6">
        <f t="shared" si="9"/>
        <v>4</v>
      </c>
      <c r="E93" s="6">
        <f t="shared" si="10"/>
        <v>2026</v>
      </c>
      <c r="F93" s="7">
        <v>6.6040000000000001</v>
      </c>
      <c r="G93" s="7">
        <v>6.64</v>
      </c>
      <c r="H93" s="8">
        <f t="shared" si="0"/>
        <v>3.5999999999999588E-2</v>
      </c>
      <c r="I93" s="1">
        <f t="shared" si="7"/>
        <v>1.5258539990797574E-2</v>
      </c>
      <c r="J93" s="9">
        <f t="shared" si="8"/>
        <v>5.1258539990797158E-2</v>
      </c>
      <c r="K93" s="10">
        <v>65.2</v>
      </c>
      <c r="L93" s="10" t="s">
        <v>10</v>
      </c>
    </row>
    <row r="94" spans="1:12" ht="14.45" customHeight="1" x14ac:dyDescent="0.25">
      <c r="A94" s="6">
        <v>5956</v>
      </c>
      <c r="B94" s="6">
        <v>28</v>
      </c>
      <c r="C94" s="6">
        <v>921</v>
      </c>
      <c r="D94" s="6">
        <f t="shared" si="9"/>
        <v>4</v>
      </c>
      <c r="E94" s="6">
        <f t="shared" si="10"/>
        <v>2026</v>
      </c>
      <c r="F94" s="7">
        <v>14.858000000000001</v>
      </c>
      <c r="G94" s="7">
        <v>14.858000000000001</v>
      </c>
      <c r="H94" s="8">
        <f t="shared" si="0"/>
        <v>0</v>
      </c>
      <c r="I94" s="1">
        <f t="shared" si="7"/>
        <v>9.244054135529204E-3</v>
      </c>
      <c r="J94" s="9">
        <f t="shared" si="8"/>
        <v>9.244054135529204E-3</v>
      </c>
      <c r="K94" s="10">
        <v>39.5</v>
      </c>
      <c r="L94" s="10" t="s">
        <v>10</v>
      </c>
    </row>
    <row r="95" spans="1:12" ht="15.75" x14ac:dyDescent="0.25">
      <c r="A95" s="6">
        <v>5956</v>
      </c>
      <c r="B95" s="6">
        <v>28</v>
      </c>
      <c r="C95" s="6">
        <v>931</v>
      </c>
      <c r="D95" s="6">
        <f t="shared" si="9"/>
        <v>4</v>
      </c>
      <c r="E95" s="6">
        <f t="shared" si="10"/>
        <v>2026</v>
      </c>
      <c r="F95" s="7">
        <v>3.95</v>
      </c>
      <c r="G95" s="7">
        <v>3.95</v>
      </c>
      <c r="H95" s="8">
        <f t="shared" ref="H95:H114" si="11">SUM(G95-F95)</f>
        <v>0</v>
      </c>
      <c r="I95" s="1">
        <f t="shared" si="7"/>
        <v>9.2908594729242903E-3</v>
      </c>
      <c r="J95" s="9">
        <f t="shared" si="8"/>
        <v>9.2908594729242903E-3</v>
      </c>
      <c r="K95" s="10">
        <v>39.700000000000003</v>
      </c>
      <c r="L95" s="10" t="s">
        <v>10</v>
      </c>
    </row>
    <row r="96" spans="1:12" ht="15.75" x14ac:dyDescent="0.25">
      <c r="A96" s="6">
        <v>5956</v>
      </c>
      <c r="B96" s="6">
        <v>28</v>
      </c>
      <c r="C96" s="6">
        <v>941</v>
      </c>
      <c r="D96" s="6">
        <f t="shared" si="9"/>
        <v>4</v>
      </c>
      <c r="E96" s="6">
        <f t="shared" si="10"/>
        <v>2026</v>
      </c>
      <c r="F96" s="7">
        <v>11.233000000000001</v>
      </c>
      <c r="G96" s="7">
        <v>11.233000000000001</v>
      </c>
      <c r="H96" s="8">
        <f t="shared" si="11"/>
        <v>0</v>
      </c>
      <c r="I96" s="1">
        <f t="shared" si="7"/>
        <v>1.530534532819266E-2</v>
      </c>
      <c r="J96" s="9">
        <f t="shared" si="8"/>
        <v>1.530534532819266E-2</v>
      </c>
      <c r="K96" s="10">
        <v>65.400000000000006</v>
      </c>
      <c r="L96" s="10" t="s">
        <v>10</v>
      </c>
    </row>
    <row r="97" spans="1:12" ht="15.75" x14ac:dyDescent="0.25">
      <c r="A97" s="6">
        <v>5956</v>
      </c>
      <c r="B97" s="6">
        <v>28</v>
      </c>
      <c r="C97" s="6">
        <v>951</v>
      </c>
      <c r="D97" s="6">
        <f t="shared" si="9"/>
        <v>4</v>
      </c>
      <c r="E97" s="6">
        <f t="shared" si="10"/>
        <v>2026</v>
      </c>
      <c r="F97" s="7">
        <v>13.627000000000001</v>
      </c>
      <c r="G97" s="7">
        <v>13.654</v>
      </c>
      <c r="H97" s="8">
        <f t="shared" si="11"/>
        <v>2.6999999999999247E-2</v>
      </c>
      <c r="I97" s="1">
        <f t="shared" si="7"/>
        <v>8.4483633998127666E-3</v>
      </c>
      <c r="J97" s="9">
        <f t="shared" si="8"/>
        <v>3.5448363399812013E-2</v>
      </c>
      <c r="K97" s="10">
        <v>36.1</v>
      </c>
      <c r="L97" s="10" t="s">
        <v>10</v>
      </c>
    </row>
    <row r="98" spans="1:12" ht="15.75" x14ac:dyDescent="0.25">
      <c r="A98" s="6">
        <v>5956</v>
      </c>
      <c r="B98" s="6">
        <v>28</v>
      </c>
      <c r="C98" s="6">
        <v>961</v>
      </c>
      <c r="D98" s="6">
        <f t="shared" si="9"/>
        <v>4</v>
      </c>
      <c r="E98" s="6">
        <f t="shared" si="10"/>
        <v>2026</v>
      </c>
      <c r="F98" s="7">
        <v>13.706</v>
      </c>
      <c r="G98" s="7">
        <v>13.839</v>
      </c>
      <c r="H98" s="8">
        <f t="shared" si="11"/>
        <v>0.1330000000000009</v>
      </c>
      <c r="I98" s="1">
        <f t="shared" si="7"/>
        <v>1.9588033699842897E-2</v>
      </c>
      <c r="J98" s="9">
        <f t="shared" si="8"/>
        <v>0.15258803369984381</v>
      </c>
      <c r="K98" s="10">
        <v>83.7</v>
      </c>
      <c r="L98" s="10" t="s">
        <v>10</v>
      </c>
    </row>
    <row r="99" spans="1:12" ht="15.75" x14ac:dyDescent="0.25">
      <c r="A99" s="6">
        <v>5956</v>
      </c>
      <c r="B99" s="6">
        <v>28</v>
      </c>
      <c r="C99" s="6">
        <v>971</v>
      </c>
      <c r="D99" s="6">
        <f t="shared" si="9"/>
        <v>4</v>
      </c>
      <c r="E99" s="6">
        <f t="shared" si="10"/>
        <v>2026</v>
      </c>
      <c r="F99" s="7">
        <v>26.466000000000001</v>
      </c>
      <c r="G99" s="7">
        <v>26.606000000000002</v>
      </c>
      <c r="H99" s="8">
        <f t="shared" si="11"/>
        <v>0.14000000000000057</v>
      </c>
      <c r="I99" s="1">
        <f t="shared" ref="I99:I114" si="12">$J$116*(K99/$J$119)</f>
        <v>1.9658241705935522E-2</v>
      </c>
      <c r="J99" s="9">
        <f t="shared" si="8"/>
        <v>0.15965824170593609</v>
      </c>
      <c r="K99" s="10">
        <v>84</v>
      </c>
      <c r="L99" s="10" t="s">
        <v>10</v>
      </c>
    </row>
    <row r="100" spans="1:12" ht="15.75" x14ac:dyDescent="0.25">
      <c r="A100" s="6">
        <v>5956</v>
      </c>
      <c r="B100" s="6">
        <v>28</v>
      </c>
      <c r="C100" s="6">
        <v>981</v>
      </c>
      <c r="D100" s="6">
        <f t="shared" si="9"/>
        <v>4</v>
      </c>
      <c r="E100" s="6">
        <f t="shared" si="10"/>
        <v>2026</v>
      </c>
      <c r="F100" s="7">
        <v>12.670999999999999</v>
      </c>
      <c r="G100" s="7">
        <v>12.795999999999999</v>
      </c>
      <c r="H100" s="8">
        <f t="shared" si="11"/>
        <v>0.125</v>
      </c>
      <c r="I100" s="1">
        <f t="shared" si="12"/>
        <v>8.4483633998127666E-3</v>
      </c>
      <c r="J100" s="9">
        <f t="shared" si="8"/>
        <v>0.13344836339981275</v>
      </c>
      <c r="K100" s="10">
        <v>36.1</v>
      </c>
      <c r="L100" s="10" t="s">
        <v>10</v>
      </c>
    </row>
    <row r="101" spans="1:12" ht="15.75" x14ac:dyDescent="0.25">
      <c r="A101" s="6">
        <v>5956</v>
      </c>
      <c r="B101" s="6">
        <v>28</v>
      </c>
      <c r="C101" s="6">
        <v>991</v>
      </c>
      <c r="D101" s="6">
        <f t="shared" si="9"/>
        <v>4</v>
      </c>
      <c r="E101" s="6">
        <f t="shared" si="10"/>
        <v>2026</v>
      </c>
      <c r="F101" s="7">
        <v>21.419</v>
      </c>
      <c r="G101" s="7">
        <v>21.635999999999999</v>
      </c>
      <c r="H101" s="8">
        <f t="shared" si="11"/>
        <v>0.21699999999999875</v>
      </c>
      <c r="I101" s="1">
        <f t="shared" si="12"/>
        <v>1.523513732210003E-2</v>
      </c>
      <c r="J101" s="9">
        <f t="shared" si="8"/>
        <v>0.23223513732209877</v>
      </c>
      <c r="K101" s="10">
        <v>65.099999999999994</v>
      </c>
      <c r="L101" s="10" t="s">
        <v>10</v>
      </c>
    </row>
    <row r="102" spans="1:12" ht="15.75" x14ac:dyDescent="0.25">
      <c r="A102" s="6">
        <v>5956</v>
      </c>
      <c r="B102" s="6">
        <v>28</v>
      </c>
      <c r="C102" s="6">
        <v>1001</v>
      </c>
      <c r="D102" s="6">
        <f t="shared" si="9"/>
        <v>4</v>
      </c>
      <c r="E102" s="6">
        <f t="shared" si="10"/>
        <v>2026</v>
      </c>
      <c r="F102" s="7">
        <v>9.4570000000000007</v>
      </c>
      <c r="G102" s="7">
        <v>9.6</v>
      </c>
      <c r="H102" s="8">
        <f t="shared" si="11"/>
        <v>0.14299999999999891</v>
      </c>
      <c r="I102" s="1">
        <f t="shared" si="12"/>
        <v>9.2908594729242903E-3</v>
      </c>
      <c r="J102" s="9">
        <f t="shared" si="8"/>
        <v>0.1522908594729232</v>
      </c>
      <c r="K102" s="10">
        <v>39.700000000000003</v>
      </c>
      <c r="L102" s="10" t="s">
        <v>10</v>
      </c>
    </row>
    <row r="103" spans="1:12" ht="15.75" x14ac:dyDescent="0.25">
      <c r="A103" s="6">
        <v>5956</v>
      </c>
      <c r="B103" s="6">
        <v>28</v>
      </c>
      <c r="C103" s="6">
        <v>1011</v>
      </c>
      <c r="D103" s="6">
        <f t="shared" si="9"/>
        <v>4</v>
      </c>
      <c r="E103" s="6">
        <f t="shared" si="10"/>
        <v>2026</v>
      </c>
      <c r="F103" s="7">
        <v>0.85599999999999998</v>
      </c>
      <c r="G103" s="7">
        <v>0.85599999999999998</v>
      </c>
      <c r="H103" s="8">
        <f t="shared" si="11"/>
        <v>0</v>
      </c>
      <c r="I103" s="1">
        <f t="shared" si="12"/>
        <v>9.2908594729242903E-3</v>
      </c>
      <c r="J103" s="9">
        <f t="shared" si="8"/>
        <v>9.2908594729242903E-3</v>
      </c>
      <c r="K103" s="10">
        <v>39.700000000000003</v>
      </c>
      <c r="L103" s="10" t="s">
        <v>10</v>
      </c>
    </row>
    <row r="104" spans="1:12" ht="15.75" x14ac:dyDescent="0.25">
      <c r="A104" s="6">
        <v>5956</v>
      </c>
      <c r="B104" s="6">
        <v>28</v>
      </c>
      <c r="C104" s="6">
        <v>1021</v>
      </c>
      <c r="D104" s="6">
        <f t="shared" si="9"/>
        <v>4</v>
      </c>
      <c r="E104" s="6">
        <f t="shared" si="10"/>
        <v>2026</v>
      </c>
      <c r="F104" s="7">
        <v>9.49</v>
      </c>
      <c r="G104" s="7">
        <v>9.5990000000000002</v>
      </c>
      <c r="H104" s="8">
        <f t="shared" si="11"/>
        <v>0.10899999999999999</v>
      </c>
      <c r="I104" s="1">
        <f t="shared" si="12"/>
        <v>1.5281942659495115E-2</v>
      </c>
      <c r="J104" s="9">
        <f t="shared" si="8"/>
        <v>0.1242819426594951</v>
      </c>
      <c r="K104" s="10">
        <v>65.3</v>
      </c>
      <c r="L104" s="10" t="s">
        <v>10</v>
      </c>
    </row>
    <row r="105" spans="1:12" ht="15.75" x14ac:dyDescent="0.25">
      <c r="A105" s="6">
        <v>5956</v>
      </c>
      <c r="B105" s="6">
        <v>28</v>
      </c>
      <c r="C105" s="6">
        <v>1031</v>
      </c>
      <c r="D105" s="6">
        <f t="shared" si="9"/>
        <v>4</v>
      </c>
      <c r="E105" s="6">
        <f t="shared" si="10"/>
        <v>2026</v>
      </c>
      <c r="F105" s="7">
        <v>10.35</v>
      </c>
      <c r="G105" s="7">
        <v>10.35</v>
      </c>
      <c r="H105" s="8">
        <f t="shared" si="11"/>
        <v>0</v>
      </c>
      <c r="I105" s="1">
        <f t="shared" si="12"/>
        <v>8.4951687372078494E-3</v>
      </c>
      <c r="J105" s="9">
        <f t="shared" si="8"/>
        <v>8.4951687372078494E-3</v>
      </c>
      <c r="K105" s="10">
        <v>36.299999999999997</v>
      </c>
      <c r="L105" s="10" t="s">
        <v>10</v>
      </c>
    </row>
    <row r="106" spans="1:12" ht="15.75" x14ac:dyDescent="0.25">
      <c r="A106" s="6">
        <v>5956</v>
      </c>
      <c r="B106" s="6">
        <v>28</v>
      </c>
      <c r="C106" s="6">
        <v>1041</v>
      </c>
      <c r="D106" s="6">
        <f t="shared" si="9"/>
        <v>4</v>
      </c>
      <c r="E106" s="6">
        <f t="shared" si="10"/>
        <v>2026</v>
      </c>
      <c r="F106" s="7">
        <v>20.905000000000001</v>
      </c>
      <c r="G106" s="7">
        <v>20.916</v>
      </c>
      <c r="H106" s="8">
        <f t="shared" si="11"/>
        <v>1.0999999999999233E-2</v>
      </c>
      <c r="I106" s="1">
        <f t="shared" si="12"/>
        <v>1.9634839037237985E-2</v>
      </c>
      <c r="J106" s="9">
        <f t="shared" si="8"/>
        <v>3.0634839037237217E-2</v>
      </c>
      <c r="K106" s="10">
        <v>83.9</v>
      </c>
      <c r="L106" s="10" t="s">
        <v>10</v>
      </c>
    </row>
    <row r="107" spans="1:12" ht="15.75" x14ac:dyDescent="0.25">
      <c r="A107" s="6">
        <v>5956</v>
      </c>
      <c r="B107" s="6">
        <v>28</v>
      </c>
      <c r="C107" s="6">
        <v>1051</v>
      </c>
      <c r="D107" s="6">
        <f t="shared" si="9"/>
        <v>4</v>
      </c>
      <c r="E107" s="6">
        <f t="shared" si="10"/>
        <v>2026</v>
      </c>
      <c r="F107" s="7">
        <v>22.56</v>
      </c>
      <c r="G107" s="7">
        <v>22.56</v>
      </c>
      <c r="H107" s="8">
        <f t="shared" si="11"/>
        <v>0</v>
      </c>
      <c r="I107" s="1">
        <f t="shared" si="12"/>
        <v>1.9588033699842897E-2</v>
      </c>
      <c r="J107" s="9">
        <f t="shared" si="8"/>
        <v>1.9588033699842897E-2</v>
      </c>
      <c r="K107" s="10">
        <v>83.7</v>
      </c>
      <c r="L107" s="10" t="s">
        <v>10</v>
      </c>
    </row>
    <row r="108" spans="1:12" ht="15.75" x14ac:dyDescent="0.25">
      <c r="A108" s="6">
        <v>5956</v>
      </c>
      <c r="B108" s="6">
        <v>28</v>
      </c>
      <c r="C108" s="6">
        <v>1061</v>
      </c>
      <c r="D108" s="6">
        <f t="shared" si="9"/>
        <v>4</v>
      </c>
      <c r="E108" s="6">
        <f t="shared" si="10"/>
        <v>2026</v>
      </c>
      <c r="F108" s="7">
        <v>5.8010000000000002</v>
      </c>
      <c r="G108" s="7">
        <v>5.8090000000000002</v>
      </c>
      <c r="H108" s="8">
        <f t="shared" si="11"/>
        <v>8.0000000000000071E-3</v>
      </c>
      <c r="I108" s="1">
        <f t="shared" si="12"/>
        <v>8.4951687372078494E-3</v>
      </c>
      <c r="J108" s="9">
        <f t="shared" si="8"/>
        <v>1.6495168737207855E-2</v>
      </c>
      <c r="K108" s="10">
        <v>36.299999999999997</v>
      </c>
      <c r="L108" s="10" t="s">
        <v>10</v>
      </c>
    </row>
    <row r="109" spans="1:12" ht="15.75" x14ac:dyDescent="0.25">
      <c r="A109" s="6">
        <v>5956</v>
      </c>
      <c r="B109" s="6">
        <v>28</v>
      </c>
      <c r="C109" s="6">
        <v>1071</v>
      </c>
      <c r="D109" s="6">
        <f t="shared" si="9"/>
        <v>4</v>
      </c>
      <c r="E109" s="6">
        <f t="shared" si="10"/>
        <v>2026</v>
      </c>
      <c r="F109" s="7">
        <v>17.045000000000002</v>
      </c>
      <c r="G109" s="7">
        <v>17.190000000000001</v>
      </c>
      <c r="H109" s="8">
        <f t="shared" si="11"/>
        <v>0.14499999999999957</v>
      </c>
      <c r="I109" s="1">
        <f t="shared" si="12"/>
        <v>1.5258539990797574E-2</v>
      </c>
      <c r="J109" s="9">
        <f t="shared" si="8"/>
        <v>0.16025853999079714</v>
      </c>
      <c r="K109" s="10">
        <v>65.2</v>
      </c>
      <c r="L109" s="10" t="s">
        <v>10</v>
      </c>
    </row>
    <row r="110" spans="1:12" ht="15.75" x14ac:dyDescent="0.25">
      <c r="A110" s="6">
        <v>5956</v>
      </c>
      <c r="B110" s="6">
        <v>28</v>
      </c>
      <c r="C110" s="6">
        <v>1081</v>
      </c>
      <c r="D110" s="6">
        <f t="shared" si="9"/>
        <v>4</v>
      </c>
      <c r="E110" s="6">
        <f t="shared" si="10"/>
        <v>2026</v>
      </c>
      <c r="F110" s="7">
        <v>10.964</v>
      </c>
      <c r="G110" s="7">
        <v>11.067</v>
      </c>
      <c r="H110" s="8">
        <f t="shared" si="11"/>
        <v>0.10299999999999976</v>
      </c>
      <c r="I110" s="1">
        <f t="shared" si="12"/>
        <v>9.2908594729242903E-3</v>
      </c>
      <c r="J110" s="9">
        <f t="shared" si="8"/>
        <v>0.11229085947292405</v>
      </c>
      <c r="K110" s="10">
        <v>39.700000000000003</v>
      </c>
      <c r="L110" s="10" t="s">
        <v>10</v>
      </c>
    </row>
    <row r="111" spans="1:12" ht="15.75" x14ac:dyDescent="0.25">
      <c r="A111" s="6">
        <v>5956</v>
      </c>
      <c r="B111" s="6">
        <v>28</v>
      </c>
      <c r="C111" s="6">
        <v>1091</v>
      </c>
      <c r="D111" s="6">
        <f t="shared" si="9"/>
        <v>4</v>
      </c>
      <c r="E111" s="6">
        <f t="shared" si="10"/>
        <v>2026</v>
      </c>
      <c r="F111" s="7">
        <v>13.430999999999999</v>
      </c>
      <c r="G111" s="7">
        <v>13.484</v>
      </c>
      <c r="H111" s="8">
        <f t="shared" si="11"/>
        <v>5.3000000000000824E-2</v>
      </c>
      <c r="I111" s="1">
        <f t="shared" si="12"/>
        <v>9.3376648103193731E-3</v>
      </c>
      <c r="J111" s="9">
        <f t="shared" si="8"/>
        <v>6.2337664810320201E-2</v>
      </c>
      <c r="K111" s="10">
        <v>39.9</v>
      </c>
      <c r="L111" s="10" t="s">
        <v>10</v>
      </c>
    </row>
    <row r="112" spans="1:12" ht="15.75" x14ac:dyDescent="0.25">
      <c r="A112" s="6">
        <v>5956</v>
      </c>
      <c r="B112" s="6">
        <v>28</v>
      </c>
      <c r="C112" s="6">
        <v>1101</v>
      </c>
      <c r="D112" s="6">
        <f t="shared" si="9"/>
        <v>4</v>
      </c>
      <c r="E112" s="6">
        <f t="shared" si="10"/>
        <v>2026</v>
      </c>
      <c r="F112" s="7">
        <v>16.54</v>
      </c>
      <c r="G112" s="7">
        <v>16.579999999999998</v>
      </c>
      <c r="H112" s="8">
        <f t="shared" si="11"/>
        <v>3.9999999999999147E-2</v>
      </c>
      <c r="I112" s="1">
        <f t="shared" si="12"/>
        <v>1.5281942659495115E-2</v>
      </c>
      <c r="J112" s="9">
        <f t="shared" si="8"/>
        <v>5.5281942659494265E-2</v>
      </c>
      <c r="K112" s="10">
        <v>65.3</v>
      </c>
      <c r="L112" s="10" t="s">
        <v>10</v>
      </c>
    </row>
    <row r="113" spans="1:12" ht="15.75" x14ac:dyDescent="0.25">
      <c r="A113" s="6">
        <v>5956</v>
      </c>
      <c r="B113" s="6">
        <v>28</v>
      </c>
      <c r="C113" s="6">
        <v>1111</v>
      </c>
      <c r="D113" s="6">
        <f t="shared" si="9"/>
        <v>4</v>
      </c>
      <c r="E113" s="6">
        <f t="shared" si="10"/>
        <v>2026</v>
      </c>
      <c r="F113" s="7">
        <v>6.2210000000000001</v>
      </c>
      <c r="G113" s="7">
        <v>6.234</v>
      </c>
      <c r="H113" s="8">
        <f t="shared" si="11"/>
        <v>1.2999999999999901E-2</v>
      </c>
      <c r="I113" s="1">
        <f t="shared" si="12"/>
        <v>8.4483633998127666E-3</v>
      </c>
      <c r="J113" s="9">
        <f t="shared" si="8"/>
        <v>2.1448363399812667E-2</v>
      </c>
      <c r="K113" s="10">
        <v>36.1</v>
      </c>
      <c r="L113" s="10" t="s">
        <v>10</v>
      </c>
    </row>
    <row r="114" spans="1:12" ht="15.75" x14ac:dyDescent="0.25">
      <c r="A114" s="6">
        <v>5956</v>
      </c>
      <c r="B114" s="6">
        <v>28</v>
      </c>
      <c r="C114" s="6">
        <v>1121</v>
      </c>
      <c r="D114" s="6">
        <f t="shared" si="9"/>
        <v>4</v>
      </c>
      <c r="E114" s="6">
        <f t="shared" si="10"/>
        <v>2026</v>
      </c>
      <c r="F114" s="7">
        <v>23.731000000000002</v>
      </c>
      <c r="G114" s="7">
        <v>23.823</v>
      </c>
      <c r="H114" s="8">
        <f t="shared" si="11"/>
        <v>9.1999999999998749E-2</v>
      </c>
      <c r="I114" s="1">
        <f t="shared" si="12"/>
        <v>1.9588033699842897E-2</v>
      </c>
      <c r="J114" s="9">
        <f t="shared" si="8"/>
        <v>0.11158803369984165</v>
      </c>
      <c r="K114" s="10">
        <v>83.7</v>
      </c>
      <c r="L114" s="10" t="s">
        <v>10</v>
      </c>
    </row>
    <row r="115" spans="1:12" x14ac:dyDescent="0.25">
      <c r="A115" s="11"/>
      <c r="B115" s="11"/>
      <c r="C115" s="11"/>
      <c r="D115" s="11"/>
      <c r="E115" s="11"/>
      <c r="F115" s="11"/>
      <c r="G115" s="12"/>
      <c r="H115" s="8">
        <f>SUM(H3:H114)</f>
        <v>9.4810000000000016</v>
      </c>
      <c r="I115" s="8">
        <f>SUM(I3:I114)</f>
        <v>1.474999999999997</v>
      </c>
      <c r="J115" s="8">
        <f>SUM(J3:J114)</f>
        <v>10.956000000000005</v>
      </c>
      <c r="K115" s="1">
        <f>SUM(K3:K114)</f>
        <v>6302.7</v>
      </c>
      <c r="L115" s="13"/>
    </row>
    <row r="116" spans="1:12" x14ac:dyDescent="0.25">
      <c r="I116" s="17" t="s">
        <v>11</v>
      </c>
      <c r="J116" s="19">
        <f>J117-H115</f>
        <v>1.4749999999999979</v>
      </c>
      <c r="K116" s="20" t="s">
        <v>12</v>
      </c>
      <c r="L116" s="18"/>
    </row>
    <row r="117" spans="1:12" x14ac:dyDescent="0.25">
      <c r="F117" s="16" t="s">
        <v>13</v>
      </c>
      <c r="G117" s="16">
        <v>0</v>
      </c>
      <c r="I117" s="21" t="s">
        <v>14</v>
      </c>
      <c r="J117" s="22">
        <v>10.956</v>
      </c>
      <c r="K117" s="20" t="s">
        <v>12</v>
      </c>
    </row>
    <row r="118" spans="1:12" x14ac:dyDescent="0.25">
      <c r="F118" s="16" t="s">
        <v>15</v>
      </c>
      <c r="G118" s="16">
        <v>0</v>
      </c>
      <c r="I118" s="17" t="s">
        <v>16</v>
      </c>
      <c r="J118" s="23">
        <f>H115</f>
        <v>9.4810000000000016</v>
      </c>
      <c r="K118" s="20" t="s">
        <v>12</v>
      </c>
    </row>
    <row r="119" spans="1:12" x14ac:dyDescent="0.25">
      <c r="I119" s="17" t="s">
        <v>17</v>
      </c>
      <c r="J119" s="24">
        <v>6302.7</v>
      </c>
      <c r="K119" s="20" t="s">
        <v>18</v>
      </c>
    </row>
    <row r="120" spans="1:12" x14ac:dyDescent="0.25">
      <c r="A120" s="25"/>
      <c r="B120" s="26" t="s">
        <v>19</v>
      </c>
      <c r="C120" s="25"/>
      <c r="D120" s="25"/>
      <c r="F120" s="25"/>
      <c r="G120" s="25"/>
      <c r="H120" s="25"/>
      <c r="I120" s="25"/>
      <c r="J120" s="25"/>
      <c r="K120" s="26" t="s">
        <v>20</v>
      </c>
    </row>
  </sheetData>
  <sheetProtection selectLockedCells="1" selectUnlockedCells="1"/>
  <mergeCells count="1">
    <mergeCell ref="A1:L1"/>
  </mergeCells>
  <pageMargins left="0.70833333333333337" right="0.70833333333333337" top="0.74791666666666667" bottom="0.35416666666666669" header="0.51180555555555551" footer="0.51180555555555551"/>
  <pageSetup paperSize="9" scale="65" firstPageNumber="0" fitToHeight="0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Максим</dc:creator>
  <cp:keywords/>
  <dc:description/>
  <cp:lastModifiedBy>Шиповской Кирилл Иванович</cp:lastModifiedBy>
  <cp:revision>3</cp:revision>
  <dcterms:created xsi:type="dcterms:W3CDTF">2015-03-15T07:37:38Z</dcterms:created>
  <dcterms:modified xsi:type="dcterms:W3CDTF">2026-04-27T06:16:39Z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