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hipovskoyKI\Desktop\ЖУ - Теплосети\Апрель 2026\"/>
    </mc:Choice>
  </mc:AlternateContent>
  <bookViews>
    <workbookView xWindow="-120" yWindow="-120" windowWidth="29040" windowHeight="15720" tabRatio="500"/>
  </bookViews>
  <sheets>
    <sheet name="Лист1" sheetId="1" r:id="rId1"/>
  </sheets>
  <definedNames>
    <definedName name="__xlnm__FilterDatabase" localSheetId="0">Лист1!#REF!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K95" i="1"/>
  <c r="H95" i="1" l="1"/>
  <c r="J96" i="1" l="1"/>
  <c r="J98" i="1"/>
  <c r="I32" i="1" l="1"/>
  <c r="J32" i="1" s="1"/>
  <c r="I41" i="1"/>
  <c r="J41" i="1" s="1"/>
  <c r="I58" i="1"/>
  <c r="J58" i="1" s="1"/>
  <c r="I13" i="1"/>
  <c r="J13" i="1" s="1"/>
  <c r="I16" i="1"/>
  <c r="J16" i="1" s="1"/>
  <c r="I56" i="1"/>
  <c r="J56" i="1" s="1"/>
  <c r="I63" i="1"/>
  <c r="J63" i="1" s="1"/>
  <c r="I88" i="1"/>
  <c r="J88" i="1" s="1"/>
  <c r="I82" i="1"/>
  <c r="J82" i="1" s="1"/>
  <c r="I76" i="1"/>
  <c r="J76" i="1" s="1"/>
  <c r="I83" i="1"/>
  <c r="J83" i="1" s="1"/>
  <c r="I39" i="1"/>
  <c r="J39" i="1" s="1"/>
  <c r="I20" i="1"/>
  <c r="J20" i="1" s="1"/>
  <c r="I54" i="1"/>
  <c r="J54" i="1" s="1"/>
  <c r="I38" i="1"/>
  <c r="J38" i="1" s="1"/>
  <c r="I73" i="1"/>
  <c r="J73" i="1" s="1"/>
  <c r="I65" i="1"/>
  <c r="J65" i="1" s="1"/>
  <c r="I90" i="1"/>
  <c r="J90" i="1" s="1"/>
  <c r="I71" i="1"/>
  <c r="J71" i="1" s="1"/>
  <c r="I53" i="1"/>
  <c r="J53" i="1" s="1"/>
  <c r="I62" i="1"/>
  <c r="J62" i="1" s="1"/>
  <c r="I29" i="1"/>
  <c r="J29" i="1" s="1"/>
  <c r="I59" i="1"/>
  <c r="J59" i="1" s="1"/>
  <c r="I14" i="1"/>
  <c r="J14" i="1" s="1"/>
  <c r="I33" i="1"/>
  <c r="J33" i="1" s="1"/>
  <c r="I69" i="1"/>
  <c r="J69" i="1" s="1"/>
  <c r="I8" i="1"/>
  <c r="J8" i="1" s="1"/>
  <c r="I46" i="1"/>
  <c r="J46" i="1" s="1"/>
  <c r="I49" i="1"/>
  <c r="J49" i="1" s="1"/>
  <c r="I84" i="1"/>
  <c r="J84" i="1" s="1"/>
  <c r="I86" i="1"/>
  <c r="J86" i="1" s="1"/>
  <c r="I51" i="1"/>
  <c r="J51" i="1" s="1"/>
  <c r="I57" i="1"/>
  <c r="J57" i="1" s="1"/>
  <c r="I60" i="1"/>
  <c r="J60" i="1" s="1"/>
  <c r="I92" i="1"/>
  <c r="J92" i="1" s="1"/>
  <c r="I5" i="1"/>
  <c r="J5" i="1" s="1"/>
  <c r="I34" i="1"/>
  <c r="J34" i="1" s="1"/>
  <c r="I94" i="1"/>
  <c r="J94" i="1" s="1"/>
  <c r="I18" i="1"/>
  <c r="J18" i="1" s="1"/>
  <c r="I17" i="1"/>
  <c r="J17" i="1" s="1"/>
  <c r="I48" i="1"/>
  <c r="J48" i="1" s="1"/>
  <c r="I25" i="1"/>
  <c r="J25" i="1" s="1"/>
  <c r="I19" i="1"/>
  <c r="J19" i="1" s="1"/>
  <c r="I21" i="1"/>
  <c r="J21" i="1" s="1"/>
  <c r="I81" i="1"/>
  <c r="J81" i="1" s="1"/>
  <c r="I24" i="1"/>
  <c r="J24" i="1" s="1"/>
  <c r="I93" i="1"/>
  <c r="J93" i="1" s="1"/>
  <c r="I80" i="1"/>
  <c r="J80" i="1" s="1"/>
  <c r="I87" i="1"/>
  <c r="J87" i="1" s="1"/>
  <c r="I23" i="1"/>
  <c r="J23" i="1" s="1"/>
  <c r="I79" i="1"/>
  <c r="J79" i="1" s="1"/>
  <c r="I22" i="1"/>
  <c r="J22" i="1" s="1"/>
  <c r="I28" i="1"/>
  <c r="J28" i="1" s="1"/>
  <c r="I15" i="1"/>
  <c r="J15" i="1" s="1"/>
  <c r="I7" i="1"/>
  <c r="J7" i="1" s="1"/>
  <c r="I85" i="1"/>
  <c r="J85" i="1" s="1"/>
  <c r="I30" i="1"/>
  <c r="J30" i="1" s="1"/>
  <c r="I47" i="1"/>
  <c r="J47" i="1" s="1"/>
  <c r="I35" i="1"/>
  <c r="J35" i="1" s="1"/>
  <c r="I64" i="1"/>
  <c r="J64" i="1" s="1"/>
  <c r="I26" i="1"/>
  <c r="J26" i="1" s="1"/>
  <c r="I42" i="1"/>
  <c r="J42" i="1" s="1"/>
  <c r="I45" i="1"/>
  <c r="J45" i="1" s="1"/>
  <c r="I61" i="1"/>
  <c r="J61" i="1" s="1"/>
  <c r="I75" i="1"/>
  <c r="J75" i="1" s="1"/>
  <c r="I50" i="1"/>
  <c r="J50" i="1" s="1"/>
  <c r="I77" i="1"/>
  <c r="J77" i="1" s="1"/>
  <c r="I6" i="1"/>
  <c r="J6" i="1" s="1"/>
  <c r="I44" i="1"/>
  <c r="J44" i="1" s="1"/>
  <c r="I66" i="1"/>
  <c r="J66" i="1" s="1"/>
  <c r="I11" i="1"/>
  <c r="J11" i="1" s="1"/>
  <c r="I55" i="1"/>
  <c r="J55" i="1" s="1"/>
  <c r="I72" i="1"/>
  <c r="J72" i="1" s="1"/>
  <c r="I40" i="1"/>
  <c r="J40" i="1" s="1"/>
  <c r="I70" i="1"/>
  <c r="J70" i="1" s="1"/>
  <c r="I10" i="1"/>
  <c r="J10" i="1" s="1"/>
  <c r="I74" i="1"/>
  <c r="J74" i="1" s="1"/>
  <c r="I12" i="1"/>
  <c r="J12" i="1" s="1"/>
  <c r="I89" i="1"/>
  <c r="J89" i="1" s="1"/>
  <c r="I31" i="1"/>
  <c r="J31" i="1" s="1"/>
  <c r="I37" i="1"/>
  <c r="J37" i="1" s="1"/>
  <c r="I36" i="1"/>
  <c r="J36" i="1" s="1"/>
  <c r="I68" i="1"/>
  <c r="J68" i="1" s="1"/>
  <c r="I52" i="1"/>
  <c r="J52" i="1" s="1"/>
  <c r="I4" i="1"/>
  <c r="J4" i="1" s="1"/>
  <c r="I43" i="1"/>
  <c r="J43" i="1" s="1"/>
  <c r="I91" i="1"/>
  <c r="J91" i="1" s="1"/>
  <c r="I67" i="1"/>
  <c r="J67" i="1" s="1"/>
  <c r="I3" i="1"/>
  <c r="J3" i="1" s="1"/>
  <c r="I78" i="1"/>
  <c r="J78" i="1" s="1"/>
  <c r="I9" i="1"/>
  <c r="J9" i="1" s="1"/>
  <c r="I27" i="1"/>
  <c r="J27" i="1" s="1"/>
  <c r="J95" i="1" l="1"/>
  <c r="I95" i="1"/>
</calcChain>
</file>

<file path=xl/sharedStrings.xml><?xml version="1.0" encoding="utf-8"?>
<sst xmlns="http://schemas.openxmlformats.org/spreadsheetml/2006/main" count="115" uniqueCount="22">
  <si>
    <t>G4</t>
  </si>
  <si>
    <t>D4</t>
  </si>
  <si>
    <t>K4</t>
  </si>
  <si>
    <t>MES4</t>
  </si>
  <si>
    <t>GOD4</t>
  </si>
  <si>
    <t>Vi*</t>
  </si>
  <si>
    <t>Vои*</t>
  </si>
  <si>
    <t>RAZ4</t>
  </si>
  <si>
    <t>Si</t>
  </si>
  <si>
    <t>PRIM</t>
  </si>
  <si>
    <t>ИПУ</t>
  </si>
  <si>
    <t>Разница:</t>
  </si>
  <si>
    <t>Гка</t>
  </si>
  <si>
    <t>Показ. Нач</t>
  </si>
  <si>
    <t>Итого по ОДПУ:</t>
  </si>
  <si>
    <t>показ. Кон.</t>
  </si>
  <si>
    <t>Факт.потр.:</t>
  </si>
  <si>
    <t>Об.площ.:</t>
  </si>
  <si>
    <t>кв.м</t>
  </si>
  <si>
    <t>Директор</t>
  </si>
  <si>
    <t>Шарапов О.Н.</t>
  </si>
  <si>
    <t>Адрес МКД: ул. Некрасова д.28а, расчетный период с 24.03.2026 по 03.04.2026г.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</si>
</sst>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1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63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8"/>
      <name val="Arial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8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4" fillId="8" borderId="1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>
      <alignment horizontal="left"/>
    </xf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14" fillId="0" borderId="2" xfId="0" applyFont="1" applyBorder="1" applyAlignment="1">
      <alignment horizontal="center"/>
    </xf>
    <xf numFmtId="14" fontId="14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2" xfId="17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8" fillId="0" borderId="0" xfId="0" applyFont="1"/>
    <xf numFmtId="164" fontId="0" fillId="0" borderId="0" xfId="0" applyNumberForma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9" borderId="0" xfId="0" applyFont="1" applyFill="1"/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17" applyFont="1">
      <alignment horizontal="left"/>
    </xf>
    <xf numFmtId="0" fontId="21" fillId="0" borderId="0" xfId="17" applyFont="1">
      <alignment horizontal="left"/>
    </xf>
    <xf numFmtId="0" fontId="0" fillId="10" borderId="2" xfId="0" applyFill="1" applyBorder="1" applyAlignment="1">
      <alignment horizontal="center"/>
    </xf>
    <xf numFmtId="0" fontId="16" fillId="10" borderId="2" xfId="0" applyFont="1" applyFill="1" applyBorder="1" applyAlignment="1">
      <alignment horizontal="center"/>
    </xf>
    <xf numFmtId="164" fontId="0" fillId="10" borderId="2" xfId="0" applyNumberForma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17" fillId="10" borderId="2" xfId="17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te" xfId="13"/>
    <cellStyle name="Status" xfId="14"/>
    <cellStyle name="Text" xfId="15"/>
    <cellStyle name="Warning" xfId="16"/>
    <cellStyle name="Обычный" xfId="0" builtinId="0"/>
    <cellStyle name="Обычный_Лист1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"/>
  <sheetViews>
    <sheetView tabSelected="1" topLeftCell="A64" workbookViewId="0">
      <selection activeCell="G64" sqref="G64"/>
    </sheetView>
  </sheetViews>
  <sheetFormatPr defaultColWidth="8.85546875" defaultRowHeight="15" x14ac:dyDescent="0.25"/>
  <cols>
    <col min="1" max="1" width="10.7109375" customWidth="1"/>
    <col min="2" max="4" width="8.7109375" customWidth="1"/>
    <col min="5" max="5" width="8.140625" customWidth="1"/>
    <col min="6" max="6" width="11.7109375" customWidth="1"/>
    <col min="7" max="7" width="11.28515625" customWidth="1"/>
    <col min="8" max="8" width="10.28515625" customWidth="1"/>
    <col min="9" max="9" width="12.85546875" customWidth="1"/>
    <col min="10" max="10" width="12.28515625" customWidth="1"/>
    <col min="11" max="11" width="10.85546875" style="1" customWidth="1"/>
    <col min="12" max="12" width="10" style="1" customWidth="1"/>
    <col min="13" max="16384" width="8.85546875" style="1"/>
  </cols>
  <sheetData>
    <row r="1" spans="1:12" ht="33.75" customHeight="1" x14ac:dyDescent="0.25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0.2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>
        <v>46105</v>
      </c>
      <c r="G2" s="3">
        <v>46115</v>
      </c>
      <c r="H2" s="2" t="s">
        <v>5</v>
      </c>
      <c r="I2" s="2" t="s">
        <v>6</v>
      </c>
      <c r="J2" s="2" t="s">
        <v>7</v>
      </c>
      <c r="K2" s="4" t="s">
        <v>8</v>
      </c>
      <c r="L2" s="4" t="s">
        <v>9</v>
      </c>
    </row>
    <row r="3" spans="1:12" ht="14.45" customHeight="1" x14ac:dyDescent="0.25">
      <c r="A3" s="5">
        <v>5956</v>
      </c>
      <c r="B3" s="5">
        <v>281</v>
      </c>
      <c r="C3" s="5">
        <v>11</v>
      </c>
      <c r="D3" s="5">
        <v>4</v>
      </c>
      <c r="E3" s="5">
        <v>2026</v>
      </c>
      <c r="F3" s="6">
        <v>30.032</v>
      </c>
      <c r="G3" s="6">
        <v>30.033000000000001</v>
      </c>
      <c r="H3" s="7">
        <f t="shared" ref="H3:H94" si="0">SUM(G3-F3)</f>
        <v>1.0000000000012221E-3</v>
      </c>
      <c r="I3" s="8">
        <f t="shared" ref="I3:I94" si="1">$J$96*(K3/$J$99)</f>
        <v>9.6466419495616004E-3</v>
      </c>
      <c r="J3" s="7">
        <f>(H3+I3)</f>
        <v>1.0646641949562823E-2</v>
      </c>
      <c r="K3" s="9">
        <v>60.7</v>
      </c>
      <c r="L3" s="9" t="s">
        <v>10</v>
      </c>
    </row>
    <row r="4" spans="1:12" ht="14.45" customHeight="1" x14ac:dyDescent="0.25">
      <c r="A4" s="5">
        <v>5956</v>
      </c>
      <c r="B4" s="5">
        <v>281</v>
      </c>
      <c r="C4" s="5">
        <v>21</v>
      </c>
      <c r="D4" s="5">
        <f>D3</f>
        <v>4</v>
      </c>
      <c r="E4" s="5">
        <f>(E3)</f>
        <v>2026</v>
      </c>
      <c r="F4" s="6">
        <v>9.266</v>
      </c>
      <c r="G4" s="6">
        <v>9.3109999999999999</v>
      </c>
      <c r="H4" s="7">
        <f t="shared" si="0"/>
        <v>4.4999999999999929E-2</v>
      </c>
      <c r="I4" s="8">
        <f t="shared" si="1"/>
        <v>1.3683292781832845E-2</v>
      </c>
      <c r="J4" s="7">
        <f t="shared" ref="J4:J67" si="2">(H4+I4)</f>
        <v>5.8683292781832777E-2</v>
      </c>
      <c r="K4" s="9">
        <v>86.1</v>
      </c>
      <c r="L4" s="9" t="s">
        <v>10</v>
      </c>
    </row>
    <row r="5" spans="1:12" ht="14.45" customHeight="1" x14ac:dyDescent="0.25">
      <c r="A5" s="5">
        <v>5956</v>
      </c>
      <c r="B5" s="5">
        <v>281</v>
      </c>
      <c r="C5" s="5">
        <v>31</v>
      </c>
      <c r="D5" s="5">
        <f t="shared" ref="D5:D68" si="3">D4</f>
        <v>4</v>
      </c>
      <c r="E5" s="5">
        <f t="shared" ref="E5:E68" si="4">(E4)</f>
        <v>2026</v>
      </c>
      <c r="F5" s="6">
        <v>15.692</v>
      </c>
      <c r="G5" s="6">
        <v>15.843</v>
      </c>
      <c r="H5" s="7">
        <f t="shared" si="0"/>
        <v>0.1509999999999998</v>
      </c>
      <c r="I5" s="8">
        <f t="shared" si="1"/>
        <v>6.309253466187735E-3</v>
      </c>
      <c r="J5" s="7">
        <f t="shared" si="2"/>
        <v>0.15730925346618754</v>
      </c>
      <c r="K5" s="9">
        <v>39.700000000000003</v>
      </c>
      <c r="L5" s="9" t="s">
        <v>10</v>
      </c>
    </row>
    <row r="6" spans="1:12" ht="14.45" customHeight="1" x14ac:dyDescent="0.25">
      <c r="A6" s="5">
        <v>5956</v>
      </c>
      <c r="B6" s="5">
        <v>281</v>
      </c>
      <c r="C6" s="5">
        <v>41</v>
      </c>
      <c r="D6" s="5">
        <f t="shared" si="3"/>
        <v>4</v>
      </c>
      <c r="E6" s="5">
        <f t="shared" si="4"/>
        <v>2026</v>
      </c>
      <c r="F6" s="6">
        <v>16.93</v>
      </c>
      <c r="G6" s="6">
        <v>16.997</v>
      </c>
      <c r="H6" s="7">
        <f t="shared" si="0"/>
        <v>6.7000000000000171E-2</v>
      </c>
      <c r="I6" s="8">
        <f t="shared" si="1"/>
        <v>6.3251457922990379E-3</v>
      </c>
      <c r="J6" s="7">
        <f t="shared" si="2"/>
        <v>7.3325145792299207E-2</v>
      </c>
      <c r="K6" s="9">
        <v>39.799999999999997</v>
      </c>
      <c r="L6" s="9" t="s">
        <v>10</v>
      </c>
    </row>
    <row r="7" spans="1:12" ht="14.45" customHeight="1" x14ac:dyDescent="0.25">
      <c r="A7" s="5">
        <v>5956</v>
      </c>
      <c r="B7" s="5">
        <v>281</v>
      </c>
      <c r="C7" s="5">
        <v>51</v>
      </c>
      <c r="D7" s="5">
        <f t="shared" si="3"/>
        <v>4</v>
      </c>
      <c r="E7" s="5">
        <f t="shared" si="4"/>
        <v>2026</v>
      </c>
      <c r="F7" s="6">
        <v>38.924999999999997</v>
      </c>
      <c r="G7" s="6">
        <v>39.134</v>
      </c>
      <c r="H7" s="7">
        <f t="shared" si="0"/>
        <v>0.20900000000000318</v>
      </c>
      <c r="I7" s="8">
        <f t="shared" si="1"/>
        <v>1.3333661607384155E-2</v>
      </c>
      <c r="J7" s="7">
        <f t="shared" si="2"/>
        <v>0.22233366160738735</v>
      </c>
      <c r="K7" s="9">
        <v>83.9</v>
      </c>
      <c r="L7" s="9" t="s">
        <v>10</v>
      </c>
    </row>
    <row r="8" spans="1:12" ht="14.45" customHeight="1" x14ac:dyDescent="0.25">
      <c r="A8" s="5">
        <v>5956</v>
      </c>
      <c r="B8" s="5">
        <v>281</v>
      </c>
      <c r="C8" s="5">
        <v>61</v>
      </c>
      <c r="D8" s="5">
        <f t="shared" si="3"/>
        <v>4</v>
      </c>
      <c r="E8" s="5">
        <f t="shared" si="4"/>
        <v>2026</v>
      </c>
      <c r="F8" s="6">
        <v>22.138999999999999</v>
      </c>
      <c r="G8" s="6">
        <v>22.245999999999999</v>
      </c>
      <c r="H8" s="7">
        <f t="shared" si="0"/>
        <v>0.10699999999999932</v>
      </c>
      <c r="I8" s="8">
        <f t="shared" si="1"/>
        <v>5.7689143784033937E-3</v>
      </c>
      <c r="J8" s="7">
        <f t="shared" si="2"/>
        <v>0.11276891437840271</v>
      </c>
      <c r="K8" s="9">
        <v>36.299999999999997</v>
      </c>
      <c r="L8" s="9" t="s">
        <v>10</v>
      </c>
    </row>
    <row r="9" spans="1:12" ht="14.45" customHeight="1" x14ac:dyDescent="0.25">
      <c r="A9" s="5">
        <v>5956</v>
      </c>
      <c r="B9" s="5">
        <v>281</v>
      </c>
      <c r="C9" s="5">
        <v>71</v>
      </c>
      <c r="D9" s="5">
        <f t="shared" si="3"/>
        <v>4</v>
      </c>
      <c r="E9" s="5">
        <f t="shared" si="4"/>
        <v>2026</v>
      </c>
      <c r="F9" s="6">
        <v>31.053000000000001</v>
      </c>
      <c r="G9" s="6">
        <v>31.212</v>
      </c>
      <c r="H9" s="7">
        <f t="shared" si="0"/>
        <v>0.15899999999999892</v>
      </c>
      <c r="I9" s="8">
        <f t="shared" si="1"/>
        <v>1.0393581276792893E-2</v>
      </c>
      <c r="J9" s="7">
        <f t="shared" si="2"/>
        <v>0.16939358127679183</v>
      </c>
      <c r="K9" s="9">
        <v>65.400000000000006</v>
      </c>
      <c r="L9" s="9" t="s">
        <v>10</v>
      </c>
    </row>
    <row r="10" spans="1:12" ht="14.45" customHeight="1" x14ac:dyDescent="0.25">
      <c r="A10" s="5">
        <v>5956</v>
      </c>
      <c r="B10" s="5">
        <v>281</v>
      </c>
      <c r="C10" s="5">
        <v>81</v>
      </c>
      <c r="D10" s="5">
        <f t="shared" si="3"/>
        <v>4</v>
      </c>
      <c r="E10" s="5">
        <f t="shared" si="4"/>
        <v>2026</v>
      </c>
      <c r="F10" s="6">
        <v>19.071999999999999</v>
      </c>
      <c r="G10" s="6">
        <v>19.119</v>
      </c>
      <c r="H10" s="7">
        <f t="shared" si="0"/>
        <v>4.7000000000000597E-2</v>
      </c>
      <c r="I10" s="8">
        <f t="shared" si="1"/>
        <v>6.309253466187735E-3</v>
      </c>
      <c r="J10" s="7">
        <f t="shared" si="2"/>
        <v>5.3309253466188332E-2</v>
      </c>
      <c r="K10" s="9">
        <v>39.700000000000003</v>
      </c>
      <c r="L10" s="9" t="s">
        <v>10</v>
      </c>
    </row>
    <row r="11" spans="1:12" ht="14.45" customHeight="1" x14ac:dyDescent="0.25">
      <c r="A11" s="5">
        <v>5956</v>
      </c>
      <c r="B11" s="5">
        <v>281</v>
      </c>
      <c r="C11" s="5">
        <v>91</v>
      </c>
      <c r="D11" s="5">
        <f t="shared" si="3"/>
        <v>4</v>
      </c>
      <c r="E11" s="5">
        <f t="shared" si="4"/>
        <v>2026</v>
      </c>
      <c r="F11" s="6">
        <v>5.9809999999999999</v>
      </c>
      <c r="G11" s="6">
        <v>6.0110000000000001</v>
      </c>
      <c r="H11" s="7">
        <f t="shared" si="0"/>
        <v>3.0000000000000249E-2</v>
      </c>
      <c r="I11" s="8">
        <f t="shared" si="1"/>
        <v>6.3251457922990379E-3</v>
      </c>
      <c r="J11" s="7">
        <f t="shared" si="2"/>
        <v>3.6325145792299285E-2</v>
      </c>
      <c r="K11" s="9">
        <v>39.799999999999997</v>
      </c>
      <c r="L11" s="9" t="s">
        <v>10</v>
      </c>
    </row>
    <row r="12" spans="1:12" ht="14.45" customHeight="1" x14ac:dyDescent="0.25">
      <c r="A12" s="5">
        <v>5956</v>
      </c>
      <c r="B12" s="5">
        <v>281</v>
      </c>
      <c r="C12" s="5">
        <v>101</v>
      </c>
      <c r="D12" s="5">
        <f t="shared" si="3"/>
        <v>4</v>
      </c>
      <c r="E12" s="5">
        <f t="shared" si="4"/>
        <v>2026</v>
      </c>
      <c r="F12" s="6">
        <v>31.23</v>
      </c>
      <c r="G12" s="6">
        <v>31.51</v>
      </c>
      <c r="H12" s="7">
        <f t="shared" si="0"/>
        <v>0.28000000000000114</v>
      </c>
      <c r="I12" s="8">
        <f t="shared" si="1"/>
        <v>1.0377688950681589E-2</v>
      </c>
      <c r="J12" s="7">
        <f t="shared" si="2"/>
        <v>0.29037768895068272</v>
      </c>
      <c r="K12" s="9">
        <v>65.3</v>
      </c>
      <c r="L12" s="9" t="s">
        <v>10</v>
      </c>
    </row>
    <row r="13" spans="1:12" ht="14.45" customHeight="1" x14ac:dyDescent="0.25">
      <c r="A13" s="5">
        <v>5956</v>
      </c>
      <c r="B13" s="5">
        <v>281</v>
      </c>
      <c r="C13" s="5">
        <v>111</v>
      </c>
      <c r="D13" s="5">
        <f t="shared" si="3"/>
        <v>4</v>
      </c>
      <c r="E13" s="5">
        <f t="shared" si="4"/>
        <v>2026</v>
      </c>
      <c r="F13" s="6">
        <v>9.6980000000000004</v>
      </c>
      <c r="G13" s="6">
        <v>9.6980000000000004</v>
      </c>
      <c r="H13" s="7">
        <f t="shared" si="0"/>
        <v>0</v>
      </c>
      <c r="I13" s="8">
        <f t="shared" si="1"/>
        <v>5.7848067045146983E-3</v>
      </c>
      <c r="J13" s="7">
        <f t="shared" si="2"/>
        <v>5.7848067045146983E-3</v>
      </c>
      <c r="K13" s="9">
        <v>36.4</v>
      </c>
      <c r="L13" s="9" t="s">
        <v>10</v>
      </c>
    </row>
    <row r="14" spans="1:12" ht="14.45" customHeight="1" x14ac:dyDescent="0.25">
      <c r="A14" s="5">
        <v>5956</v>
      </c>
      <c r="B14" s="5">
        <v>281</v>
      </c>
      <c r="C14" s="5">
        <v>121</v>
      </c>
      <c r="D14" s="5">
        <f t="shared" si="3"/>
        <v>4</v>
      </c>
      <c r="E14" s="5">
        <f t="shared" si="4"/>
        <v>2026</v>
      </c>
      <c r="F14" s="6">
        <v>17.763999999999999</v>
      </c>
      <c r="G14" s="6">
        <v>17.931000000000001</v>
      </c>
      <c r="H14" s="7">
        <f t="shared" si="0"/>
        <v>0.16700000000000159</v>
      </c>
      <c r="I14" s="8">
        <f t="shared" si="1"/>
        <v>1.3365446259606761E-2</v>
      </c>
      <c r="J14" s="7">
        <f t="shared" si="2"/>
        <v>0.18036544625960835</v>
      </c>
      <c r="K14" s="9">
        <v>84.1</v>
      </c>
      <c r="L14" s="9" t="s">
        <v>10</v>
      </c>
    </row>
    <row r="15" spans="1:12" ht="14.45" customHeight="1" x14ac:dyDescent="0.25">
      <c r="A15" s="5">
        <v>5956</v>
      </c>
      <c r="B15" s="5">
        <v>281</v>
      </c>
      <c r="C15" s="5">
        <v>131</v>
      </c>
      <c r="D15" s="5">
        <f t="shared" si="3"/>
        <v>4</v>
      </c>
      <c r="E15" s="5">
        <f t="shared" si="4"/>
        <v>2026</v>
      </c>
      <c r="F15" s="6">
        <v>27.437999999999999</v>
      </c>
      <c r="G15" s="6">
        <v>27.530999999999999</v>
      </c>
      <c r="H15" s="7">
        <f t="shared" si="0"/>
        <v>9.2999999999999972E-2</v>
      </c>
      <c r="I15" s="8">
        <f t="shared" si="1"/>
        <v>1.3397230911829372E-2</v>
      </c>
      <c r="J15" s="7">
        <f t="shared" si="2"/>
        <v>0.10639723091182934</v>
      </c>
      <c r="K15" s="9">
        <v>84.3</v>
      </c>
      <c r="L15" s="9" t="s">
        <v>10</v>
      </c>
    </row>
    <row r="16" spans="1:12" ht="14.45" customHeight="1" x14ac:dyDescent="0.25">
      <c r="A16" s="5">
        <v>5956</v>
      </c>
      <c r="B16" s="5">
        <v>281</v>
      </c>
      <c r="C16" s="5">
        <v>141</v>
      </c>
      <c r="D16" s="5">
        <f t="shared" si="3"/>
        <v>4</v>
      </c>
      <c r="E16" s="5">
        <f t="shared" si="4"/>
        <v>2026</v>
      </c>
      <c r="F16" s="6">
        <v>18.187000000000001</v>
      </c>
      <c r="G16" s="6">
        <v>18.187000000000001</v>
      </c>
      <c r="H16" s="7">
        <f t="shared" si="0"/>
        <v>0</v>
      </c>
      <c r="I16" s="8">
        <f t="shared" si="1"/>
        <v>5.7530220522920908E-3</v>
      </c>
      <c r="J16" s="7">
        <f t="shared" si="2"/>
        <v>5.7530220522920908E-3</v>
      </c>
      <c r="K16" s="9">
        <v>36.200000000000003</v>
      </c>
      <c r="L16" s="9" t="s">
        <v>10</v>
      </c>
    </row>
    <row r="17" spans="1:12" ht="14.45" customHeight="1" x14ac:dyDescent="0.25">
      <c r="A17" s="5">
        <v>5956</v>
      </c>
      <c r="B17" s="5">
        <v>281</v>
      </c>
      <c r="C17" s="5">
        <v>151</v>
      </c>
      <c r="D17" s="5">
        <f t="shared" si="3"/>
        <v>4</v>
      </c>
      <c r="E17" s="5">
        <f t="shared" si="4"/>
        <v>2026</v>
      </c>
      <c r="F17" s="6">
        <v>14.153</v>
      </c>
      <c r="G17" s="6">
        <v>14.351000000000001</v>
      </c>
      <c r="H17" s="7">
        <f t="shared" si="0"/>
        <v>0.1980000000000004</v>
      </c>
      <c r="I17" s="8">
        <f t="shared" si="1"/>
        <v>1.0361796624570284E-2</v>
      </c>
      <c r="J17" s="7">
        <f t="shared" si="2"/>
        <v>0.20836179662457069</v>
      </c>
      <c r="K17" s="9">
        <v>65.2</v>
      </c>
      <c r="L17" s="9" t="s">
        <v>10</v>
      </c>
    </row>
    <row r="18" spans="1:12" ht="15.75" x14ac:dyDescent="0.25">
      <c r="A18" s="5">
        <v>5956</v>
      </c>
      <c r="B18" s="5">
        <v>281</v>
      </c>
      <c r="C18" s="5">
        <v>161</v>
      </c>
      <c r="D18" s="5">
        <f t="shared" si="3"/>
        <v>4</v>
      </c>
      <c r="E18" s="5">
        <f t="shared" si="4"/>
        <v>2026</v>
      </c>
      <c r="F18" s="10">
        <v>23.821000000000002</v>
      </c>
      <c r="G18" s="10">
        <v>23.95</v>
      </c>
      <c r="H18" s="7">
        <f t="shared" si="0"/>
        <v>0.12899999999999778</v>
      </c>
      <c r="I18" s="8">
        <f t="shared" si="1"/>
        <v>6.3251457922990379E-3</v>
      </c>
      <c r="J18" s="7">
        <f t="shared" si="2"/>
        <v>0.13532514579229682</v>
      </c>
      <c r="K18" s="9">
        <v>39.799999999999997</v>
      </c>
      <c r="L18" s="9" t="s">
        <v>10</v>
      </c>
    </row>
    <row r="19" spans="1:12" ht="14.45" customHeight="1" x14ac:dyDescent="0.25">
      <c r="A19" s="5">
        <v>5956</v>
      </c>
      <c r="B19" s="5">
        <v>281</v>
      </c>
      <c r="C19" s="5">
        <v>171</v>
      </c>
      <c r="D19" s="5">
        <f t="shared" si="3"/>
        <v>4</v>
      </c>
      <c r="E19" s="5">
        <f t="shared" si="4"/>
        <v>2026</v>
      </c>
      <c r="F19" s="6">
        <v>16.88</v>
      </c>
      <c r="G19" s="6">
        <v>17.032</v>
      </c>
      <c r="H19" s="7">
        <f t="shared" si="0"/>
        <v>0.15200000000000102</v>
      </c>
      <c r="I19" s="8">
        <f t="shared" si="1"/>
        <v>6.3569304445216471E-3</v>
      </c>
      <c r="J19" s="7">
        <f t="shared" si="2"/>
        <v>0.15835693044452268</v>
      </c>
      <c r="K19" s="9">
        <v>40</v>
      </c>
      <c r="L19" s="9" t="s">
        <v>10</v>
      </c>
    </row>
    <row r="20" spans="1:12" ht="14.45" customHeight="1" x14ac:dyDescent="0.25">
      <c r="A20" s="5">
        <v>5956</v>
      </c>
      <c r="B20" s="5">
        <v>281</v>
      </c>
      <c r="C20" s="5">
        <v>181</v>
      </c>
      <c r="D20" s="5">
        <f t="shared" si="3"/>
        <v>4</v>
      </c>
      <c r="E20" s="5">
        <f t="shared" si="4"/>
        <v>2026</v>
      </c>
      <c r="F20" s="6">
        <v>23.172999999999998</v>
      </c>
      <c r="G20" s="6">
        <v>23.196999999999999</v>
      </c>
      <c r="H20" s="7">
        <f t="shared" si="0"/>
        <v>2.4000000000000909E-2</v>
      </c>
      <c r="I20" s="8">
        <f t="shared" si="1"/>
        <v>1.0377688950681589E-2</v>
      </c>
      <c r="J20" s="7">
        <f t="shared" si="2"/>
        <v>3.4377688950682495E-2</v>
      </c>
      <c r="K20" s="9">
        <v>65.3</v>
      </c>
      <c r="L20" s="9" t="s">
        <v>10</v>
      </c>
    </row>
    <row r="21" spans="1:12" ht="14.45" customHeight="1" x14ac:dyDescent="0.25">
      <c r="A21" s="5">
        <v>5956</v>
      </c>
      <c r="B21" s="5">
        <v>281</v>
      </c>
      <c r="C21" s="5">
        <v>191</v>
      </c>
      <c r="D21" s="5">
        <f t="shared" si="3"/>
        <v>4</v>
      </c>
      <c r="E21" s="5">
        <f t="shared" si="4"/>
        <v>2026</v>
      </c>
      <c r="F21" s="6">
        <v>15.81</v>
      </c>
      <c r="G21" s="6">
        <v>15.882</v>
      </c>
      <c r="H21" s="7">
        <f t="shared" si="0"/>
        <v>7.1999999999999176E-2</v>
      </c>
      <c r="I21" s="8">
        <f t="shared" si="1"/>
        <v>5.7689143784033937E-3</v>
      </c>
      <c r="J21" s="7">
        <f t="shared" si="2"/>
        <v>7.7768914378402568E-2</v>
      </c>
      <c r="K21" s="9">
        <v>36.299999999999997</v>
      </c>
      <c r="L21" s="9" t="s">
        <v>10</v>
      </c>
    </row>
    <row r="22" spans="1:12" ht="14.45" customHeight="1" x14ac:dyDescent="0.25">
      <c r="A22" s="5">
        <v>5956</v>
      </c>
      <c r="B22" s="5">
        <v>281</v>
      </c>
      <c r="C22" s="5">
        <v>201</v>
      </c>
      <c r="D22" s="5">
        <f t="shared" si="3"/>
        <v>4</v>
      </c>
      <c r="E22" s="5">
        <f t="shared" si="4"/>
        <v>2026</v>
      </c>
      <c r="F22" s="6">
        <v>20.734999999999999</v>
      </c>
      <c r="G22" s="6">
        <v>20.734999999999999</v>
      </c>
      <c r="H22" s="7">
        <f t="shared" si="0"/>
        <v>0</v>
      </c>
      <c r="I22" s="8">
        <f t="shared" si="1"/>
        <v>1.3429015564051979E-2</v>
      </c>
      <c r="J22" s="7">
        <f t="shared" si="2"/>
        <v>1.3429015564051979E-2</v>
      </c>
      <c r="K22" s="9">
        <v>84.5</v>
      </c>
      <c r="L22" s="9" t="s">
        <v>10</v>
      </c>
    </row>
    <row r="23" spans="1:12" ht="14.45" customHeight="1" x14ac:dyDescent="0.25">
      <c r="A23" s="5">
        <v>5956</v>
      </c>
      <c r="B23" s="5">
        <v>281</v>
      </c>
      <c r="C23" s="5">
        <v>211</v>
      </c>
      <c r="D23" s="5">
        <f t="shared" si="3"/>
        <v>4</v>
      </c>
      <c r="E23" s="5">
        <f t="shared" si="4"/>
        <v>2026</v>
      </c>
      <c r="F23" s="6">
        <v>33.048000000000002</v>
      </c>
      <c r="G23" s="6">
        <v>33.329000000000001</v>
      </c>
      <c r="H23" s="7">
        <f t="shared" si="0"/>
        <v>0.28099999999999881</v>
      </c>
      <c r="I23" s="8">
        <f t="shared" si="1"/>
        <v>1.3333661607384155E-2</v>
      </c>
      <c r="J23" s="7">
        <f t="shared" si="2"/>
        <v>0.29433366160738295</v>
      </c>
      <c r="K23" s="9">
        <v>83.9</v>
      </c>
      <c r="L23" s="9" t="s">
        <v>10</v>
      </c>
    </row>
    <row r="24" spans="1:12" ht="14.45" customHeight="1" x14ac:dyDescent="0.25">
      <c r="A24" s="5">
        <v>5956</v>
      </c>
      <c r="B24" s="5">
        <v>281</v>
      </c>
      <c r="C24" s="5">
        <v>221</v>
      </c>
      <c r="D24" s="5">
        <f t="shared" si="3"/>
        <v>4</v>
      </c>
      <c r="E24" s="5">
        <f t="shared" si="4"/>
        <v>2026</v>
      </c>
      <c r="F24" s="6">
        <v>18.315000000000001</v>
      </c>
      <c r="G24" s="6">
        <v>18.422999999999998</v>
      </c>
      <c r="H24" s="7">
        <f t="shared" si="0"/>
        <v>0.10799999999999699</v>
      </c>
      <c r="I24" s="8">
        <f t="shared" si="1"/>
        <v>5.737129726180787E-3</v>
      </c>
      <c r="J24" s="7">
        <f t="shared" si="2"/>
        <v>0.11373712972617778</v>
      </c>
      <c r="K24" s="9">
        <v>36.1</v>
      </c>
      <c r="L24" s="9" t="s">
        <v>10</v>
      </c>
    </row>
    <row r="25" spans="1:12" ht="15.75" x14ac:dyDescent="0.25">
      <c r="A25" s="5">
        <v>5956</v>
      </c>
      <c r="B25" s="5">
        <v>281</v>
      </c>
      <c r="C25" s="5">
        <v>231</v>
      </c>
      <c r="D25" s="5">
        <f t="shared" si="3"/>
        <v>4</v>
      </c>
      <c r="E25" s="5">
        <f t="shared" si="4"/>
        <v>2026</v>
      </c>
      <c r="F25" s="10">
        <v>16.765000000000001</v>
      </c>
      <c r="G25" s="10">
        <v>16.786000000000001</v>
      </c>
      <c r="H25" s="7">
        <f t="shared" si="0"/>
        <v>2.1000000000000796E-2</v>
      </c>
      <c r="I25" s="8">
        <f t="shared" si="1"/>
        <v>1.0377688950681589E-2</v>
      </c>
      <c r="J25" s="7">
        <f t="shared" si="2"/>
        <v>3.1377688950682381E-2</v>
      </c>
      <c r="K25" s="9">
        <v>65.3</v>
      </c>
      <c r="L25" s="9" t="s">
        <v>10</v>
      </c>
    </row>
    <row r="26" spans="1:12" ht="14.45" customHeight="1" x14ac:dyDescent="0.25">
      <c r="A26" s="5">
        <v>5956</v>
      </c>
      <c r="B26" s="5">
        <v>281</v>
      </c>
      <c r="C26" s="5">
        <v>241</v>
      </c>
      <c r="D26" s="5">
        <f t="shared" si="3"/>
        <v>4</v>
      </c>
      <c r="E26" s="5">
        <f t="shared" si="4"/>
        <v>2026</v>
      </c>
      <c r="F26" s="6">
        <v>14.191000000000001</v>
      </c>
      <c r="G26" s="6">
        <v>14.268000000000001</v>
      </c>
      <c r="H26" s="7">
        <f t="shared" si="0"/>
        <v>7.6999999999999957E-2</v>
      </c>
      <c r="I26" s="8">
        <f t="shared" si="1"/>
        <v>6.2933611400764304E-3</v>
      </c>
      <c r="J26" s="7">
        <f t="shared" si="2"/>
        <v>8.3293361140076391E-2</v>
      </c>
      <c r="K26" s="9">
        <v>39.6</v>
      </c>
      <c r="L26" s="9" t="s">
        <v>10</v>
      </c>
    </row>
    <row r="27" spans="1:12" ht="14.45" customHeight="1" x14ac:dyDescent="0.25">
      <c r="A27" s="5">
        <v>5956</v>
      </c>
      <c r="B27" s="5">
        <v>281</v>
      </c>
      <c r="C27" s="5">
        <v>251</v>
      </c>
      <c r="D27" s="5">
        <f t="shared" si="3"/>
        <v>4</v>
      </c>
      <c r="E27" s="5">
        <f t="shared" si="4"/>
        <v>2026</v>
      </c>
      <c r="F27" s="6">
        <v>1.913</v>
      </c>
      <c r="G27" s="6">
        <v>1.913</v>
      </c>
      <c r="H27" s="7">
        <f t="shared" si="0"/>
        <v>0</v>
      </c>
      <c r="I27" s="8">
        <f t="shared" si="1"/>
        <v>6.309253466187735E-3</v>
      </c>
      <c r="J27" s="7">
        <f t="shared" si="2"/>
        <v>6.309253466187735E-3</v>
      </c>
      <c r="K27" s="9">
        <v>39.700000000000003</v>
      </c>
      <c r="L27" s="9" t="s">
        <v>10</v>
      </c>
    </row>
    <row r="28" spans="1:12" s="28" customFormat="1" ht="14.45" customHeight="1" x14ac:dyDescent="0.25">
      <c r="A28" s="23">
        <v>5956</v>
      </c>
      <c r="B28" s="23">
        <v>281</v>
      </c>
      <c r="C28" s="23">
        <v>261</v>
      </c>
      <c r="D28" s="5">
        <f t="shared" si="3"/>
        <v>4</v>
      </c>
      <c r="E28" s="5">
        <f t="shared" si="4"/>
        <v>2026</v>
      </c>
      <c r="F28" s="29">
        <v>27.934999999999999</v>
      </c>
      <c r="G28" s="29">
        <v>28.169</v>
      </c>
      <c r="H28" s="25">
        <f t="shared" si="0"/>
        <v>0.23400000000000176</v>
      </c>
      <c r="I28" s="26">
        <f t="shared" si="1"/>
        <v>1.0377688950681589E-2</v>
      </c>
      <c r="J28" s="7">
        <f t="shared" si="2"/>
        <v>0.24437768895068335</v>
      </c>
      <c r="K28" s="27">
        <v>65.3</v>
      </c>
      <c r="L28" s="27" t="s">
        <v>10</v>
      </c>
    </row>
    <row r="29" spans="1:12" ht="14.45" customHeight="1" x14ac:dyDescent="0.25">
      <c r="A29" s="5">
        <v>5956</v>
      </c>
      <c r="B29" s="5">
        <v>281</v>
      </c>
      <c r="C29" s="5">
        <v>271</v>
      </c>
      <c r="D29" s="5">
        <f t="shared" si="3"/>
        <v>4</v>
      </c>
      <c r="E29" s="5">
        <f t="shared" si="4"/>
        <v>2026</v>
      </c>
      <c r="F29" s="6">
        <v>19.241</v>
      </c>
      <c r="G29" s="6">
        <v>19.375</v>
      </c>
      <c r="H29" s="7">
        <f t="shared" si="0"/>
        <v>0.13400000000000034</v>
      </c>
      <c r="I29" s="8">
        <f t="shared" si="1"/>
        <v>5.7848067045146983E-3</v>
      </c>
      <c r="J29" s="7">
        <f t="shared" si="2"/>
        <v>0.13978480670451504</v>
      </c>
      <c r="K29" s="9">
        <v>36.4</v>
      </c>
      <c r="L29" s="9" t="s">
        <v>10</v>
      </c>
    </row>
    <row r="30" spans="1:12" ht="14.45" customHeight="1" x14ac:dyDescent="0.25">
      <c r="A30" s="5">
        <v>5956</v>
      </c>
      <c r="B30" s="5">
        <v>281</v>
      </c>
      <c r="C30" s="5">
        <v>281</v>
      </c>
      <c r="D30" s="5">
        <f t="shared" si="3"/>
        <v>4</v>
      </c>
      <c r="E30" s="5">
        <f t="shared" si="4"/>
        <v>2026</v>
      </c>
      <c r="F30" s="6">
        <v>23.384</v>
      </c>
      <c r="G30" s="6">
        <v>23.512</v>
      </c>
      <c r="H30" s="7">
        <f t="shared" si="0"/>
        <v>0.12800000000000011</v>
      </c>
      <c r="I30" s="8">
        <f t="shared" si="1"/>
        <v>1.3349553933495458E-2</v>
      </c>
      <c r="J30" s="7">
        <f t="shared" si="2"/>
        <v>0.14134955393349558</v>
      </c>
      <c r="K30" s="9">
        <v>84</v>
      </c>
      <c r="L30" s="9" t="s">
        <v>10</v>
      </c>
    </row>
    <row r="31" spans="1:12" ht="14.45" customHeight="1" x14ac:dyDescent="0.25">
      <c r="A31" s="5">
        <v>5956</v>
      </c>
      <c r="B31" s="5">
        <v>281</v>
      </c>
      <c r="C31" s="5">
        <v>291</v>
      </c>
      <c r="D31" s="5">
        <f t="shared" si="3"/>
        <v>4</v>
      </c>
      <c r="E31" s="5">
        <f t="shared" si="4"/>
        <v>2026</v>
      </c>
      <c r="F31" s="6">
        <v>20.047000000000001</v>
      </c>
      <c r="G31" s="6">
        <v>20.161999999999999</v>
      </c>
      <c r="H31" s="7">
        <f t="shared" si="0"/>
        <v>0.11499999999999844</v>
      </c>
      <c r="I31" s="8">
        <f t="shared" si="1"/>
        <v>1.3349553933495458E-2</v>
      </c>
      <c r="J31" s="7">
        <f t="shared" si="2"/>
        <v>0.1283495539334939</v>
      </c>
      <c r="K31" s="9">
        <v>84</v>
      </c>
      <c r="L31" s="9" t="s">
        <v>10</v>
      </c>
    </row>
    <row r="32" spans="1:12" ht="14.45" customHeight="1" x14ac:dyDescent="0.25">
      <c r="A32" s="5">
        <v>5956</v>
      </c>
      <c r="B32" s="5">
        <v>281</v>
      </c>
      <c r="C32" s="5">
        <v>301</v>
      </c>
      <c r="D32" s="5">
        <f t="shared" si="3"/>
        <v>4</v>
      </c>
      <c r="E32" s="5">
        <f t="shared" si="4"/>
        <v>2026</v>
      </c>
      <c r="F32" s="6">
        <v>12.369</v>
      </c>
      <c r="G32" s="6">
        <v>12.374000000000001</v>
      </c>
      <c r="H32" s="7">
        <f t="shared" si="0"/>
        <v>5.0000000000007816E-3</v>
      </c>
      <c r="I32" s="8">
        <f t="shared" si="1"/>
        <v>5.7530220522920908E-3</v>
      </c>
      <c r="J32" s="7">
        <f t="shared" si="2"/>
        <v>1.0753022052292872E-2</v>
      </c>
      <c r="K32" s="9">
        <v>36.200000000000003</v>
      </c>
      <c r="L32" s="9" t="s">
        <v>10</v>
      </c>
    </row>
    <row r="33" spans="1:12" ht="14.45" customHeight="1" x14ac:dyDescent="0.25">
      <c r="A33" s="5">
        <v>5956</v>
      </c>
      <c r="B33" s="5">
        <v>281</v>
      </c>
      <c r="C33" s="5">
        <v>311</v>
      </c>
      <c r="D33" s="5">
        <f t="shared" si="3"/>
        <v>4</v>
      </c>
      <c r="E33" s="5">
        <f t="shared" si="4"/>
        <v>2026</v>
      </c>
      <c r="F33" s="6">
        <v>19.675000000000001</v>
      </c>
      <c r="G33" s="6">
        <v>19.788</v>
      </c>
      <c r="H33" s="7">
        <f t="shared" si="0"/>
        <v>0.11299999999999955</v>
      </c>
      <c r="I33" s="8">
        <f t="shared" si="1"/>
        <v>1.0377688950681589E-2</v>
      </c>
      <c r="J33" s="7">
        <f t="shared" si="2"/>
        <v>0.12337768895068113</v>
      </c>
      <c r="K33" s="9">
        <v>65.3</v>
      </c>
      <c r="L33" s="9" t="s">
        <v>10</v>
      </c>
    </row>
    <row r="34" spans="1:12" ht="14.45" customHeight="1" x14ac:dyDescent="0.25">
      <c r="A34" s="5">
        <v>5956</v>
      </c>
      <c r="B34" s="5">
        <v>281</v>
      </c>
      <c r="C34" s="5">
        <v>321</v>
      </c>
      <c r="D34" s="5">
        <f t="shared" si="3"/>
        <v>4</v>
      </c>
      <c r="E34" s="5">
        <f t="shared" si="4"/>
        <v>2026</v>
      </c>
      <c r="F34" s="6">
        <v>17.521999999999998</v>
      </c>
      <c r="G34" s="6">
        <v>17.632999999999999</v>
      </c>
      <c r="H34" s="7">
        <f t="shared" si="0"/>
        <v>0.11100000000000065</v>
      </c>
      <c r="I34" s="8">
        <f t="shared" si="1"/>
        <v>6.309253466187735E-3</v>
      </c>
      <c r="J34" s="7">
        <f t="shared" si="2"/>
        <v>0.1173092534661884</v>
      </c>
      <c r="K34" s="9">
        <v>39.700000000000003</v>
      </c>
      <c r="L34" s="9" t="s">
        <v>10</v>
      </c>
    </row>
    <row r="35" spans="1:12" ht="14.45" customHeight="1" x14ac:dyDescent="0.25">
      <c r="A35" s="5">
        <v>5956</v>
      </c>
      <c r="B35" s="5">
        <v>281</v>
      </c>
      <c r="C35" s="5">
        <v>331</v>
      </c>
      <c r="D35" s="5">
        <f t="shared" si="3"/>
        <v>4</v>
      </c>
      <c r="E35" s="5">
        <f t="shared" si="4"/>
        <v>2026</v>
      </c>
      <c r="F35" s="6">
        <v>12.589</v>
      </c>
      <c r="G35" s="6">
        <v>12.589</v>
      </c>
      <c r="H35" s="7">
        <f t="shared" si="0"/>
        <v>0</v>
      </c>
      <c r="I35" s="8">
        <f t="shared" si="1"/>
        <v>6.309253466187735E-3</v>
      </c>
      <c r="J35" s="7">
        <f t="shared" si="2"/>
        <v>6.309253466187735E-3</v>
      </c>
      <c r="K35" s="9">
        <v>39.700000000000003</v>
      </c>
      <c r="L35" s="9" t="s">
        <v>10</v>
      </c>
    </row>
    <row r="36" spans="1:12" ht="14.45" customHeight="1" x14ac:dyDescent="0.25">
      <c r="A36" s="5">
        <v>5956</v>
      </c>
      <c r="B36" s="5">
        <v>281</v>
      </c>
      <c r="C36" s="5">
        <v>341</v>
      </c>
      <c r="D36" s="5">
        <f t="shared" si="3"/>
        <v>4</v>
      </c>
      <c r="E36" s="5">
        <f t="shared" si="4"/>
        <v>2026</v>
      </c>
      <c r="F36" s="6">
        <v>18.356000000000002</v>
      </c>
      <c r="G36" s="6">
        <v>18.428000000000001</v>
      </c>
      <c r="H36" s="7">
        <f t="shared" si="0"/>
        <v>7.1999999999999176E-2</v>
      </c>
      <c r="I36" s="8">
        <f t="shared" si="1"/>
        <v>1.0377688950681589E-2</v>
      </c>
      <c r="J36" s="7">
        <f t="shared" si="2"/>
        <v>8.2377688950680761E-2</v>
      </c>
      <c r="K36" s="9">
        <v>65.3</v>
      </c>
      <c r="L36" s="9" t="s">
        <v>10</v>
      </c>
    </row>
    <row r="37" spans="1:12" ht="14.45" customHeight="1" x14ac:dyDescent="0.25">
      <c r="A37" s="5">
        <v>5956</v>
      </c>
      <c r="B37" s="5">
        <v>281</v>
      </c>
      <c r="C37" s="5">
        <v>351</v>
      </c>
      <c r="D37" s="5">
        <f t="shared" si="3"/>
        <v>4</v>
      </c>
      <c r="E37" s="5">
        <f t="shared" si="4"/>
        <v>2026</v>
      </c>
      <c r="F37" s="6">
        <v>18.456</v>
      </c>
      <c r="G37" s="6">
        <v>18.558</v>
      </c>
      <c r="H37" s="7">
        <f t="shared" si="0"/>
        <v>0.10200000000000031</v>
      </c>
      <c r="I37" s="8">
        <f t="shared" si="1"/>
        <v>5.7530220522920908E-3</v>
      </c>
      <c r="J37" s="7">
        <f t="shared" si="2"/>
        <v>0.1077530220522924</v>
      </c>
      <c r="K37" s="9">
        <v>36.200000000000003</v>
      </c>
      <c r="L37" s="9" t="s">
        <v>10</v>
      </c>
    </row>
    <row r="38" spans="1:12" ht="14.45" customHeight="1" x14ac:dyDescent="0.25">
      <c r="A38" s="5">
        <v>5956</v>
      </c>
      <c r="B38" s="5">
        <v>281</v>
      </c>
      <c r="C38" s="5">
        <v>361</v>
      </c>
      <c r="D38" s="5">
        <f t="shared" si="3"/>
        <v>4</v>
      </c>
      <c r="E38" s="5">
        <f t="shared" si="4"/>
        <v>2026</v>
      </c>
      <c r="F38" s="6">
        <v>22.193000000000001</v>
      </c>
      <c r="G38" s="6">
        <v>22.4</v>
      </c>
      <c r="H38" s="7">
        <f t="shared" si="0"/>
        <v>0.20699999999999719</v>
      </c>
      <c r="I38" s="8">
        <f t="shared" si="1"/>
        <v>1.3333661607384155E-2</v>
      </c>
      <c r="J38" s="7">
        <f t="shared" si="2"/>
        <v>0.22033366160738135</v>
      </c>
      <c r="K38" s="9">
        <v>83.9</v>
      </c>
      <c r="L38" s="9" t="s">
        <v>10</v>
      </c>
    </row>
    <row r="39" spans="1:12" ht="14.45" customHeight="1" x14ac:dyDescent="0.25">
      <c r="A39" s="5">
        <v>5956</v>
      </c>
      <c r="B39" s="5">
        <v>281</v>
      </c>
      <c r="C39" s="5">
        <v>371</v>
      </c>
      <c r="D39" s="5">
        <f t="shared" si="3"/>
        <v>4</v>
      </c>
      <c r="E39" s="5">
        <f t="shared" si="4"/>
        <v>2026</v>
      </c>
      <c r="F39" s="6">
        <v>38.408999999999999</v>
      </c>
      <c r="G39" s="6">
        <v>38.463999999999999</v>
      </c>
      <c r="H39" s="7">
        <f t="shared" si="0"/>
        <v>5.4999999999999716E-2</v>
      </c>
      <c r="I39" s="8">
        <f t="shared" si="1"/>
        <v>1.3349553933495458E-2</v>
      </c>
      <c r="J39" s="7">
        <f t="shared" si="2"/>
        <v>6.8349553933495177E-2</v>
      </c>
      <c r="K39" s="9">
        <v>84</v>
      </c>
      <c r="L39" s="9" t="s">
        <v>10</v>
      </c>
    </row>
    <row r="40" spans="1:12" ht="14.45" customHeight="1" x14ac:dyDescent="0.25">
      <c r="A40" s="5">
        <v>5956</v>
      </c>
      <c r="B40" s="5">
        <v>281</v>
      </c>
      <c r="C40" s="5">
        <v>381</v>
      </c>
      <c r="D40" s="5">
        <f t="shared" si="3"/>
        <v>4</v>
      </c>
      <c r="E40" s="5">
        <f t="shared" si="4"/>
        <v>2026</v>
      </c>
      <c r="F40" s="6">
        <v>13.641</v>
      </c>
      <c r="G40" s="6">
        <v>13.651999999999999</v>
      </c>
      <c r="H40" s="7">
        <f t="shared" si="0"/>
        <v>1.0999999999999233E-2</v>
      </c>
      <c r="I40" s="8">
        <f t="shared" si="1"/>
        <v>5.7530220522920908E-3</v>
      </c>
      <c r="J40" s="7">
        <f t="shared" si="2"/>
        <v>1.6753022052291323E-2</v>
      </c>
      <c r="K40" s="9">
        <v>36.200000000000003</v>
      </c>
      <c r="L40" s="9" t="s">
        <v>10</v>
      </c>
    </row>
    <row r="41" spans="1:12" ht="14.45" customHeight="1" x14ac:dyDescent="0.25">
      <c r="A41" s="5">
        <v>5956</v>
      </c>
      <c r="B41" s="5">
        <v>281</v>
      </c>
      <c r="C41" s="5">
        <v>391</v>
      </c>
      <c r="D41" s="5">
        <f t="shared" si="3"/>
        <v>4</v>
      </c>
      <c r="E41" s="5">
        <f t="shared" si="4"/>
        <v>2026</v>
      </c>
      <c r="F41" s="6">
        <v>18.099</v>
      </c>
      <c r="G41" s="6">
        <v>18.190000000000001</v>
      </c>
      <c r="H41" s="7">
        <f t="shared" si="0"/>
        <v>9.100000000000108E-2</v>
      </c>
      <c r="I41" s="8">
        <f t="shared" si="1"/>
        <v>1.0377688950681589E-2</v>
      </c>
      <c r="J41" s="7">
        <f t="shared" si="2"/>
        <v>0.10137768895068267</v>
      </c>
      <c r="K41" s="9">
        <v>65.3</v>
      </c>
      <c r="L41" s="9" t="s">
        <v>10</v>
      </c>
    </row>
    <row r="42" spans="1:12" ht="14.45" customHeight="1" x14ac:dyDescent="0.25">
      <c r="A42" s="5">
        <v>5956</v>
      </c>
      <c r="B42" s="5">
        <v>281</v>
      </c>
      <c r="C42" s="5">
        <v>401</v>
      </c>
      <c r="D42" s="5">
        <f t="shared" si="3"/>
        <v>4</v>
      </c>
      <c r="E42" s="5">
        <f t="shared" si="4"/>
        <v>2026</v>
      </c>
      <c r="F42" s="6">
        <v>8.5579999999999998</v>
      </c>
      <c r="G42" s="6">
        <v>8.5579999999999998</v>
      </c>
      <c r="H42" s="7">
        <f t="shared" si="0"/>
        <v>0</v>
      </c>
      <c r="I42" s="8">
        <f t="shared" si="1"/>
        <v>6.2933611400764304E-3</v>
      </c>
      <c r="J42" s="7">
        <f t="shared" si="2"/>
        <v>6.2933611400764304E-3</v>
      </c>
      <c r="K42" s="9">
        <v>39.6</v>
      </c>
      <c r="L42" s="9" t="s">
        <v>10</v>
      </c>
    </row>
    <row r="43" spans="1:12" ht="14.45" customHeight="1" x14ac:dyDescent="0.25">
      <c r="A43" s="5">
        <v>5956</v>
      </c>
      <c r="B43" s="5">
        <v>281</v>
      </c>
      <c r="C43" s="5">
        <v>411</v>
      </c>
      <c r="D43" s="5">
        <f t="shared" si="3"/>
        <v>4</v>
      </c>
      <c r="E43" s="5">
        <f t="shared" si="4"/>
        <v>2026</v>
      </c>
      <c r="F43" s="6">
        <v>6.7889999999999997</v>
      </c>
      <c r="G43" s="6">
        <v>6.7889999999999997</v>
      </c>
      <c r="H43" s="7">
        <f t="shared" si="0"/>
        <v>0</v>
      </c>
      <c r="I43" s="8">
        <f t="shared" si="1"/>
        <v>6.261576487853822E-3</v>
      </c>
      <c r="J43" s="7">
        <f t="shared" si="2"/>
        <v>6.261576487853822E-3</v>
      </c>
      <c r="K43" s="9">
        <v>39.4</v>
      </c>
      <c r="L43" s="9" t="s">
        <v>10</v>
      </c>
    </row>
    <row r="44" spans="1:12" ht="14.45" customHeight="1" x14ac:dyDescent="0.25">
      <c r="A44" s="5">
        <v>5956</v>
      </c>
      <c r="B44" s="5">
        <v>281</v>
      </c>
      <c r="C44" s="5">
        <v>421</v>
      </c>
      <c r="D44" s="5">
        <f t="shared" si="3"/>
        <v>4</v>
      </c>
      <c r="E44" s="5">
        <f t="shared" si="4"/>
        <v>2026</v>
      </c>
      <c r="F44" s="6">
        <v>17.635000000000002</v>
      </c>
      <c r="G44" s="6">
        <v>17.635000000000002</v>
      </c>
      <c r="H44" s="7">
        <f t="shared" si="0"/>
        <v>0</v>
      </c>
      <c r="I44" s="8">
        <f t="shared" si="1"/>
        <v>1.0409473602904196E-2</v>
      </c>
      <c r="J44" s="7">
        <f t="shared" si="2"/>
        <v>1.0409473602904196E-2</v>
      </c>
      <c r="K44" s="9">
        <v>65.5</v>
      </c>
      <c r="L44" s="9" t="s">
        <v>10</v>
      </c>
    </row>
    <row r="45" spans="1:12" ht="14.45" customHeight="1" x14ac:dyDescent="0.25">
      <c r="A45" s="5">
        <v>5956</v>
      </c>
      <c r="B45" s="5">
        <v>281</v>
      </c>
      <c r="C45" s="5">
        <v>431</v>
      </c>
      <c r="D45" s="5">
        <f t="shared" si="3"/>
        <v>4</v>
      </c>
      <c r="E45" s="5">
        <f t="shared" si="4"/>
        <v>2026</v>
      </c>
      <c r="F45" s="6">
        <v>6.3849999999999998</v>
      </c>
      <c r="G45" s="6">
        <v>6.3849999999999998</v>
      </c>
      <c r="H45" s="7">
        <f t="shared" si="0"/>
        <v>0</v>
      </c>
      <c r="I45" s="8">
        <f t="shared" si="1"/>
        <v>5.7689143784033937E-3</v>
      </c>
      <c r="J45" s="7">
        <f t="shared" si="2"/>
        <v>5.7689143784033937E-3</v>
      </c>
      <c r="K45" s="9">
        <v>36.299999999999997</v>
      </c>
      <c r="L45" s="9" t="s">
        <v>10</v>
      </c>
    </row>
    <row r="46" spans="1:12" ht="14.45" customHeight="1" x14ac:dyDescent="0.25">
      <c r="A46" s="5">
        <v>5956</v>
      </c>
      <c r="B46" s="5">
        <v>281</v>
      </c>
      <c r="C46" s="5">
        <v>441</v>
      </c>
      <c r="D46" s="5">
        <f t="shared" si="3"/>
        <v>4</v>
      </c>
      <c r="E46" s="5">
        <f t="shared" si="4"/>
        <v>2026</v>
      </c>
      <c r="F46" s="6">
        <v>48.87</v>
      </c>
      <c r="G46" s="6">
        <v>48.87</v>
      </c>
      <c r="H46" s="7">
        <f t="shared" si="0"/>
        <v>0</v>
      </c>
      <c r="I46" s="8">
        <f t="shared" si="1"/>
        <v>1.3317769281272851E-2</v>
      </c>
      <c r="J46" s="7">
        <f t="shared" si="2"/>
        <v>1.3317769281272851E-2</v>
      </c>
      <c r="K46" s="9">
        <v>83.8</v>
      </c>
      <c r="L46" s="9" t="s">
        <v>10</v>
      </c>
    </row>
    <row r="47" spans="1:12" ht="14.45" customHeight="1" x14ac:dyDescent="0.25">
      <c r="A47" s="5">
        <v>5956</v>
      </c>
      <c r="B47" s="5">
        <v>281</v>
      </c>
      <c r="C47" s="5">
        <v>451</v>
      </c>
      <c r="D47" s="5">
        <f t="shared" si="3"/>
        <v>4</v>
      </c>
      <c r="E47" s="5">
        <f t="shared" si="4"/>
        <v>2026</v>
      </c>
      <c r="F47" s="6">
        <v>36.965000000000003</v>
      </c>
      <c r="G47" s="6">
        <v>37.116999999999997</v>
      </c>
      <c r="H47" s="7">
        <f t="shared" si="0"/>
        <v>0.15199999999999392</v>
      </c>
      <c r="I47" s="8">
        <f t="shared" si="1"/>
        <v>1.3317769281272851E-2</v>
      </c>
      <c r="J47" s="7">
        <f t="shared" si="2"/>
        <v>0.16531776928126676</v>
      </c>
      <c r="K47" s="9">
        <v>83.8</v>
      </c>
      <c r="L47" s="9" t="s">
        <v>10</v>
      </c>
    </row>
    <row r="48" spans="1:12" ht="14.45" customHeight="1" x14ac:dyDescent="0.25">
      <c r="A48" s="5">
        <v>5956</v>
      </c>
      <c r="B48" s="5">
        <v>281</v>
      </c>
      <c r="C48" s="5">
        <v>461</v>
      </c>
      <c r="D48" s="5">
        <f t="shared" si="3"/>
        <v>4</v>
      </c>
      <c r="E48" s="5">
        <f t="shared" si="4"/>
        <v>2026</v>
      </c>
      <c r="F48" s="6">
        <v>5.6840000000000002</v>
      </c>
      <c r="G48" s="6">
        <v>5.6840000000000002</v>
      </c>
      <c r="H48" s="7">
        <f t="shared" si="0"/>
        <v>0</v>
      </c>
      <c r="I48" s="8">
        <f t="shared" si="1"/>
        <v>5.7689143784033937E-3</v>
      </c>
      <c r="J48" s="7">
        <f t="shared" si="2"/>
        <v>5.7689143784033937E-3</v>
      </c>
      <c r="K48" s="9">
        <v>36.299999999999997</v>
      </c>
      <c r="L48" s="9" t="s">
        <v>10</v>
      </c>
    </row>
    <row r="49" spans="1:12" ht="14.45" customHeight="1" x14ac:dyDescent="0.25">
      <c r="A49" s="5">
        <v>5956</v>
      </c>
      <c r="B49" s="5">
        <v>281</v>
      </c>
      <c r="C49" s="5">
        <v>471</v>
      </c>
      <c r="D49" s="5">
        <f t="shared" si="3"/>
        <v>4</v>
      </c>
      <c r="E49" s="5">
        <f t="shared" si="4"/>
        <v>2026</v>
      </c>
      <c r="F49" s="6">
        <v>33.094000000000001</v>
      </c>
      <c r="G49" s="6">
        <v>33.26</v>
      </c>
      <c r="H49" s="7">
        <f t="shared" si="0"/>
        <v>0.16599999999999682</v>
      </c>
      <c r="I49" s="8">
        <f t="shared" si="1"/>
        <v>1.0361796624570284E-2</v>
      </c>
      <c r="J49" s="7">
        <f t="shared" si="2"/>
        <v>0.17636179662456711</v>
      </c>
      <c r="K49" s="9">
        <v>65.2</v>
      </c>
      <c r="L49" s="9" t="s">
        <v>10</v>
      </c>
    </row>
    <row r="50" spans="1:12" ht="14.45" customHeight="1" x14ac:dyDescent="0.25">
      <c r="A50" s="5">
        <v>5956</v>
      </c>
      <c r="B50" s="5">
        <v>281</v>
      </c>
      <c r="C50" s="5">
        <v>481</v>
      </c>
      <c r="D50" s="5">
        <f t="shared" si="3"/>
        <v>4</v>
      </c>
      <c r="E50" s="5">
        <f t="shared" si="4"/>
        <v>2026</v>
      </c>
      <c r="F50" s="6">
        <v>24.018000000000001</v>
      </c>
      <c r="G50" s="6">
        <v>24.123999999999999</v>
      </c>
      <c r="H50" s="7">
        <f t="shared" si="0"/>
        <v>0.1059999999999981</v>
      </c>
      <c r="I50" s="8">
        <f t="shared" si="1"/>
        <v>6.2774688139651267E-3</v>
      </c>
      <c r="J50" s="7">
        <f t="shared" si="2"/>
        <v>0.11227746881396322</v>
      </c>
      <c r="K50" s="9">
        <v>39.5</v>
      </c>
      <c r="L50" s="9" t="s">
        <v>10</v>
      </c>
    </row>
    <row r="51" spans="1:12" ht="14.45" customHeight="1" x14ac:dyDescent="0.25">
      <c r="A51" s="5">
        <v>5956</v>
      </c>
      <c r="B51" s="5">
        <v>281</v>
      </c>
      <c r="C51" s="5">
        <v>491</v>
      </c>
      <c r="D51" s="5">
        <f t="shared" si="3"/>
        <v>4</v>
      </c>
      <c r="E51" s="5">
        <f t="shared" si="4"/>
        <v>2026</v>
      </c>
      <c r="F51" s="6">
        <v>20.465</v>
      </c>
      <c r="G51" s="6">
        <v>20.574999999999999</v>
      </c>
      <c r="H51" s="7">
        <f t="shared" si="0"/>
        <v>0.10999999999999943</v>
      </c>
      <c r="I51" s="8">
        <f t="shared" si="1"/>
        <v>6.309253466187735E-3</v>
      </c>
      <c r="J51" s="7">
        <f t="shared" si="2"/>
        <v>0.11630925346618717</v>
      </c>
      <c r="K51" s="9">
        <v>39.700000000000003</v>
      </c>
      <c r="L51" s="9" t="s">
        <v>10</v>
      </c>
    </row>
    <row r="52" spans="1:12" ht="14.45" customHeight="1" x14ac:dyDescent="0.25">
      <c r="A52" s="5">
        <v>5956</v>
      </c>
      <c r="B52" s="5">
        <v>281</v>
      </c>
      <c r="C52" s="5">
        <v>501</v>
      </c>
      <c r="D52" s="5">
        <f t="shared" si="3"/>
        <v>4</v>
      </c>
      <c r="E52" s="5">
        <f t="shared" si="4"/>
        <v>2026</v>
      </c>
      <c r="F52" s="6">
        <v>26.286999999999999</v>
      </c>
      <c r="G52" s="6">
        <v>26.346</v>
      </c>
      <c r="H52" s="7">
        <f t="shared" si="0"/>
        <v>5.9000000000001052E-2</v>
      </c>
      <c r="I52" s="8">
        <f t="shared" si="1"/>
        <v>1.0393581276792893E-2</v>
      </c>
      <c r="J52" s="7">
        <f t="shared" si="2"/>
        <v>6.9393581276793945E-2</v>
      </c>
      <c r="K52" s="9">
        <v>65.400000000000006</v>
      </c>
      <c r="L52" s="9" t="s">
        <v>10</v>
      </c>
    </row>
    <row r="53" spans="1:12" ht="14.45" customHeight="1" x14ac:dyDescent="0.25">
      <c r="A53" s="5">
        <v>5956</v>
      </c>
      <c r="B53" s="5">
        <v>281</v>
      </c>
      <c r="C53" s="5">
        <v>511</v>
      </c>
      <c r="D53" s="5">
        <f t="shared" si="3"/>
        <v>4</v>
      </c>
      <c r="E53" s="5">
        <f t="shared" si="4"/>
        <v>2026</v>
      </c>
      <c r="F53" s="6">
        <v>9.0950000000000006</v>
      </c>
      <c r="G53" s="6">
        <v>9.1240000000000006</v>
      </c>
      <c r="H53" s="7">
        <f t="shared" si="0"/>
        <v>2.8999999999999915E-2</v>
      </c>
      <c r="I53" s="8">
        <f t="shared" si="1"/>
        <v>5.7530220522920908E-3</v>
      </c>
      <c r="J53" s="7">
        <f t="shared" si="2"/>
        <v>3.4753022052292006E-2</v>
      </c>
      <c r="K53" s="9">
        <v>36.200000000000003</v>
      </c>
      <c r="L53" s="9" t="s">
        <v>10</v>
      </c>
    </row>
    <row r="54" spans="1:12" ht="14.45" customHeight="1" x14ac:dyDescent="0.25">
      <c r="A54" s="5">
        <v>5956</v>
      </c>
      <c r="B54" s="5">
        <v>281</v>
      </c>
      <c r="C54" s="5">
        <v>521</v>
      </c>
      <c r="D54" s="5">
        <f t="shared" si="3"/>
        <v>4</v>
      </c>
      <c r="E54" s="5">
        <f t="shared" si="4"/>
        <v>2026</v>
      </c>
      <c r="F54" s="6">
        <v>16.285</v>
      </c>
      <c r="G54" s="6">
        <v>16.318000000000001</v>
      </c>
      <c r="H54" s="7">
        <f t="shared" si="0"/>
        <v>3.3000000000001251E-2</v>
      </c>
      <c r="I54" s="8">
        <f t="shared" si="1"/>
        <v>1.328598462905024E-2</v>
      </c>
      <c r="J54" s="7">
        <f t="shared" si="2"/>
        <v>4.6285984629051494E-2</v>
      </c>
      <c r="K54" s="9">
        <v>83.6</v>
      </c>
      <c r="L54" s="9" t="s">
        <v>10</v>
      </c>
    </row>
    <row r="55" spans="1:12" ht="14.45" customHeight="1" x14ac:dyDescent="0.25">
      <c r="A55" s="5">
        <v>5956</v>
      </c>
      <c r="B55" s="5">
        <v>281</v>
      </c>
      <c r="C55" s="5">
        <v>531</v>
      </c>
      <c r="D55" s="5">
        <f t="shared" si="3"/>
        <v>4</v>
      </c>
      <c r="E55" s="5">
        <f t="shared" si="4"/>
        <v>2026</v>
      </c>
      <c r="F55" s="6">
        <v>18.824000000000002</v>
      </c>
      <c r="G55" s="6">
        <v>18.89</v>
      </c>
      <c r="H55" s="7">
        <f t="shared" si="0"/>
        <v>6.5999999999998948E-2</v>
      </c>
      <c r="I55" s="8">
        <f t="shared" si="1"/>
        <v>1.3317769281272851E-2</v>
      </c>
      <c r="J55" s="7">
        <f t="shared" si="2"/>
        <v>7.9317769281271794E-2</v>
      </c>
      <c r="K55" s="9">
        <v>83.8</v>
      </c>
      <c r="L55" s="9" t="s">
        <v>10</v>
      </c>
    </row>
    <row r="56" spans="1:12" ht="14.45" customHeight="1" x14ac:dyDescent="0.25">
      <c r="A56" s="5">
        <v>5956</v>
      </c>
      <c r="B56" s="5">
        <v>281</v>
      </c>
      <c r="C56" s="5">
        <v>541</v>
      </c>
      <c r="D56" s="5">
        <f t="shared" si="3"/>
        <v>4</v>
      </c>
      <c r="E56" s="5">
        <f t="shared" si="4"/>
        <v>2026</v>
      </c>
      <c r="F56" s="6">
        <v>16.841999999999999</v>
      </c>
      <c r="G56" s="6">
        <v>16.91</v>
      </c>
      <c r="H56" s="7">
        <f t="shared" si="0"/>
        <v>6.8000000000001393E-2</v>
      </c>
      <c r="I56" s="8">
        <f t="shared" si="1"/>
        <v>5.7848067045146983E-3</v>
      </c>
      <c r="J56" s="7">
        <f t="shared" si="2"/>
        <v>7.3784806704516093E-2</v>
      </c>
      <c r="K56" s="9">
        <v>36.4</v>
      </c>
      <c r="L56" s="9" t="s">
        <v>10</v>
      </c>
    </row>
    <row r="57" spans="1:12" ht="14.45" customHeight="1" x14ac:dyDescent="0.25">
      <c r="A57" s="5">
        <v>5956</v>
      </c>
      <c r="B57" s="5">
        <v>281</v>
      </c>
      <c r="C57" s="5">
        <v>551</v>
      </c>
      <c r="D57" s="5">
        <f t="shared" si="3"/>
        <v>4</v>
      </c>
      <c r="E57" s="5">
        <f t="shared" si="4"/>
        <v>2026</v>
      </c>
      <c r="F57" s="6">
        <v>14.882</v>
      </c>
      <c r="G57" s="6">
        <v>14.882</v>
      </c>
      <c r="H57" s="7">
        <f t="shared" si="0"/>
        <v>0</v>
      </c>
      <c r="I57" s="8">
        <f t="shared" si="1"/>
        <v>1.0330011972347676E-2</v>
      </c>
      <c r="J57" s="7">
        <f t="shared" si="2"/>
        <v>1.0330011972347676E-2</v>
      </c>
      <c r="K57" s="9">
        <v>65</v>
      </c>
      <c r="L57" s="9" t="s">
        <v>10</v>
      </c>
    </row>
    <row r="58" spans="1:12" ht="14.45" customHeight="1" x14ac:dyDescent="0.25">
      <c r="A58" s="5">
        <v>5956</v>
      </c>
      <c r="B58" s="5">
        <v>281</v>
      </c>
      <c r="C58" s="5">
        <v>561</v>
      </c>
      <c r="D58" s="5">
        <f t="shared" si="3"/>
        <v>4</v>
      </c>
      <c r="E58" s="5">
        <f t="shared" si="4"/>
        <v>2026</v>
      </c>
      <c r="F58" s="6">
        <v>5.8310000000000004</v>
      </c>
      <c r="G58" s="6">
        <v>5.8310000000000004</v>
      </c>
      <c r="H58" s="7">
        <f t="shared" si="0"/>
        <v>0</v>
      </c>
      <c r="I58" s="8">
        <f t="shared" si="1"/>
        <v>6.309253466187735E-3</v>
      </c>
      <c r="J58" s="7">
        <f t="shared" si="2"/>
        <v>6.309253466187735E-3</v>
      </c>
      <c r="K58" s="9">
        <v>39.700000000000003</v>
      </c>
      <c r="L58" s="9" t="s">
        <v>10</v>
      </c>
    </row>
    <row r="59" spans="1:12" ht="14.45" customHeight="1" x14ac:dyDescent="0.25">
      <c r="A59" s="5">
        <v>5956</v>
      </c>
      <c r="B59" s="5">
        <v>281</v>
      </c>
      <c r="C59" s="5">
        <v>571</v>
      </c>
      <c r="D59" s="5">
        <f t="shared" si="3"/>
        <v>4</v>
      </c>
      <c r="E59" s="5">
        <f t="shared" si="4"/>
        <v>2026</v>
      </c>
      <c r="F59" s="6">
        <v>18.073</v>
      </c>
      <c r="G59" s="6">
        <v>18.146000000000001</v>
      </c>
      <c r="H59" s="7">
        <f t="shared" si="0"/>
        <v>7.3000000000000398E-2</v>
      </c>
      <c r="I59" s="8">
        <f t="shared" si="1"/>
        <v>6.3410381184103425E-3</v>
      </c>
      <c r="J59" s="7">
        <f t="shared" si="2"/>
        <v>7.9341038118410742E-2</v>
      </c>
      <c r="K59" s="9">
        <v>39.9</v>
      </c>
      <c r="L59" s="9" t="s">
        <v>10</v>
      </c>
    </row>
    <row r="60" spans="1:12" ht="14.45" customHeight="1" x14ac:dyDescent="0.25">
      <c r="A60" s="5">
        <v>5956</v>
      </c>
      <c r="B60" s="5">
        <v>281</v>
      </c>
      <c r="C60" s="5">
        <v>581</v>
      </c>
      <c r="D60" s="5">
        <f t="shared" si="3"/>
        <v>4</v>
      </c>
      <c r="E60" s="5">
        <f t="shared" si="4"/>
        <v>2026</v>
      </c>
      <c r="F60" s="6">
        <v>12.999000000000001</v>
      </c>
      <c r="G60" s="6">
        <v>12.999000000000001</v>
      </c>
      <c r="H60" s="7">
        <f t="shared" si="0"/>
        <v>0</v>
      </c>
      <c r="I60" s="8">
        <f t="shared" si="1"/>
        <v>1.0361796624570284E-2</v>
      </c>
      <c r="J60" s="7">
        <f t="shared" si="2"/>
        <v>1.0361796624570284E-2</v>
      </c>
      <c r="K60" s="9">
        <v>65.2</v>
      </c>
      <c r="L60" s="9" t="s">
        <v>10</v>
      </c>
    </row>
    <row r="61" spans="1:12" ht="14.45" customHeight="1" x14ac:dyDescent="0.25">
      <c r="A61" s="5">
        <v>5956</v>
      </c>
      <c r="B61" s="5">
        <v>281</v>
      </c>
      <c r="C61" s="5">
        <v>591</v>
      </c>
      <c r="D61" s="5">
        <f t="shared" si="3"/>
        <v>4</v>
      </c>
      <c r="E61" s="5">
        <f t="shared" si="4"/>
        <v>2026</v>
      </c>
      <c r="F61" s="6">
        <v>15.195</v>
      </c>
      <c r="G61" s="6">
        <v>15.266999999999999</v>
      </c>
      <c r="H61" s="7">
        <f t="shared" si="0"/>
        <v>7.1999999999999176E-2</v>
      </c>
      <c r="I61" s="8">
        <f t="shared" si="1"/>
        <v>5.737129726180787E-3</v>
      </c>
      <c r="J61" s="7">
        <f t="shared" si="2"/>
        <v>7.7737129726179965E-2</v>
      </c>
      <c r="K61" s="9">
        <v>36.1</v>
      </c>
      <c r="L61" s="9" t="s">
        <v>10</v>
      </c>
    </row>
    <row r="62" spans="1:12" ht="14.45" customHeight="1" x14ac:dyDescent="0.25">
      <c r="A62" s="5">
        <v>5956</v>
      </c>
      <c r="B62" s="5">
        <v>281</v>
      </c>
      <c r="C62" s="5">
        <v>601</v>
      </c>
      <c r="D62" s="5">
        <f t="shared" si="3"/>
        <v>4</v>
      </c>
      <c r="E62" s="5">
        <f t="shared" si="4"/>
        <v>2026</v>
      </c>
      <c r="F62" s="6">
        <v>40.006</v>
      </c>
      <c r="G62" s="6">
        <v>40.179000000000002</v>
      </c>
      <c r="H62" s="7">
        <f t="shared" si="0"/>
        <v>0.17300000000000182</v>
      </c>
      <c r="I62" s="8">
        <f t="shared" si="1"/>
        <v>1.3254199976827634E-2</v>
      </c>
      <c r="J62" s="7">
        <f t="shared" si="2"/>
        <v>0.18625419997682946</v>
      </c>
      <c r="K62" s="9">
        <v>83.4</v>
      </c>
      <c r="L62" s="9" t="s">
        <v>10</v>
      </c>
    </row>
    <row r="63" spans="1:12" ht="14.45" customHeight="1" x14ac:dyDescent="0.25">
      <c r="A63" s="5">
        <v>5956</v>
      </c>
      <c r="B63" s="5">
        <v>281</v>
      </c>
      <c r="C63" s="5">
        <v>611</v>
      </c>
      <c r="D63" s="5">
        <f t="shared" si="3"/>
        <v>4</v>
      </c>
      <c r="E63" s="5">
        <f t="shared" si="4"/>
        <v>2026</v>
      </c>
      <c r="F63" s="6">
        <v>27.782</v>
      </c>
      <c r="G63" s="6">
        <v>27.9</v>
      </c>
      <c r="H63" s="7">
        <f t="shared" si="0"/>
        <v>0.11799999999999855</v>
      </c>
      <c r="I63" s="8">
        <f t="shared" si="1"/>
        <v>1.3381338585718066E-2</v>
      </c>
      <c r="J63" s="7">
        <f t="shared" si="2"/>
        <v>0.13138133858571663</v>
      </c>
      <c r="K63" s="9">
        <v>84.2</v>
      </c>
      <c r="L63" s="9" t="s">
        <v>10</v>
      </c>
    </row>
    <row r="64" spans="1:12" ht="14.45" customHeight="1" x14ac:dyDescent="0.25">
      <c r="A64" s="5">
        <v>5956</v>
      </c>
      <c r="B64" s="5">
        <v>281</v>
      </c>
      <c r="C64" s="5">
        <v>621</v>
      </c>
      <c r="D64" s="5">
        <f t="shared" si="3"/>
        <v>4</v>
      </c>
      <c r="E64" s="5">
        <f t="shared" si="4"/>
        <v>2026</v>
      </c>
      <c r="F64" s="6">
        <v>21.667000000000002</v>
      </c>
      <c r="G64" s="6">
        <v>21.802</v>
      </c>
      <c r="H64" s="7">
        <f t="shared" si="0"/>
        <v>0.13499999999999801</v>
      </c>
      <c r="I64" s="8">
        <f t="shared" si="1"/>
        <v>5.7689143784033937E-3</v>
      </c>
      <c r="J64" s="7">
        <f t="shared" si="2"/>
        <v>0.14076891437840142</v>
      </c>
      <c r="K64" s="9">
        <v>36.299999999999997</v>
      </c>
      <c r="L64" s="9" t="s">
        <v>10</v>
      </c>
    </row>
    <row r="65" spans="1:12" ht="14.45" customHeight="1" x14ac:dyDescent="0.25">
      <c r="A65" s="5">
        <v>5956</v>
      </c>
      <c r="B65" s="5">
        <v>281</v>
      </c>
      <c r="C65" s="5">
        <v>631</v>
      </c>
      <c r="D65" s="5">
        <f t="shared" si="3"/>
        <v>4</v>
      </c>
      <c r="E65" s="5">
        <f t="shared" si="4"/>
        <v>2026</v>
      </c>
      <c r="F65" s="6">
        <v>6.5709999999999997</v>
      </c>
      <c r="G65" s="6">
        <v>6.6829999999999998</v>
      </c>
      <c r="H65" s="7">
        <f t="shared" si="0"/>
        <v>0.1120000000000001</v>
      </c>
      <c r="I65" s="8">
        <f t="shared" si="1"/>
        <v>1.0361796624570284E-2</v>
      </c>
      <c r="J65" s="7">
        <f t="shared" si="2"/>
        <v>0.12236179662457039</v>
      </c>
      <c r="K65" s="9">
        <v>65.2</v>
      </c>
      <c r="L65" s="9" t="s">
        <v>10</v>
      </c>
    </row>
    <row r="66" spans="1:12" ht="14.45" customHeight="1" x14ac:dyDescent="0.25">
      <c r="A66" s="5">
        <v>5956</v>
      </c>
      <c r="B66" s="5">
        <v>281</v>
      </c>
      <c r="C66" s="5">
        <v>641</v>
      </c>
      <c r="D66" s="5">
        <f t="shared" si="3"/>
        <v>4</v>
      </c>
      <c r="E66" s="5">
        <f t="shared" si="4"/>
        <v>2026</v>
      </c>
      <c r="F66" s="6">
        <v>23.169</v>
      </c>
      <c r="G66" s="6">
        <v>23.28</v>
      </c>
      <c r="H66" s="7">
        <f t="shared" si="0"/>
        <v>0.11100000000000065</v>
      </c>
      <c r="I66" s="8">
        <f t="shared" si="1"/>
        <v>6.2456841617425174E-3</v>
      </c>
      <c r="J66" s="7">
        <f t="shared" si="2"/>
        <v>0.11724568416174318</v>
      </c>
      <c r="K66" s="9">
        <v>39.299999999999997</v>
      </c>
      <c r="L66" s="9" t="s">
        <v>10</v>
      </c>
    </row>
    <row r="67" spans="1:12" ht="14.45" customHeight="1" x14ac:dyDescent="0.25">
      <c r="A67" s="5">
        <v>5956</v>
      </c>
      <c r="B67" s="5">
        <v>281</v>
      </c>
      <c r="C67" s="5">
        <v>651</v>
      </c>
      <c r="D67" s="5">
        <f t="shared" si="3"/>
        <v>4</v>
      </c>
      <c r="E67" s="5">
        <f t="shared" si="4"/>
        <v>2026</v>
      </c>
      <c r="F67" s="6">
        <v>5.38</v>
      </c>
      <c r="G67" s="6">
        <v>5.38</v>
      </c>
      <c r="H67" s="7">
        <f t="shared" si="0"/>
        <v>0</v>
      </c>
      <c r="I67" s="8">
        <f t="shared" si="1"/>
        <v>6.3251457922990379E-3</v>
      </c>
      <c r="J67" s="7">
        <f t="shared" si="2"/>
        <v>6.3251457922990379E-3</v>
      </c>
      <c r="K67" s="9">
        <v>39.799999999999997</v>
      </c>
      <c r="L67" s="9" t="s">
        <v>10</v>
      </c>
    </row>
    <row r="68" spans="1:12" ht="14.45" customHeight="1" x14ac:dyDescent="0.25">
      <c r="A68" s="5">
        <v>5956</v>
      </c>
      <c r="B68" s="5">
        <v>281</v>
      </c>
      <c r="C68" s="5">
        <v>661</v>
      </c>
      <c r="D68" s="5">
        <f t="shared" si="3"/>
        <v>4</v>
      </c>
      <c r="E68" s="5">
        <f t="shared" si="4"/>
        <v>2026</v>
      </c>
      <c r="F68" s="6">
        <v>0.05</v>
      </c>
      <c r="G68" s="6">
        <v>0.05</v>
      </c>
      <c r="H68" s="7">
        <f t="shared" si="0"/>
        <v>0</v>
      </c>
      <c r="I68" s="8">
        <f t="shared" si="1"/>
        <v>1.0377688950681589E-2</v>
      </c>
      <c r="J68" s="7">
        <f t="shared" ref="J68:J94" si="5">(H68+I68)</f>
        <v>1.0377688950681589E-2</v>
      </c>
      <c r="K68" s="9">
        <v>65.3</v>
      </c>
      <c r="L68" s="9" t="s">
        <v>10</v>
      </c>
    </row>
    <row r="69" spans="1:12" ht="14.45" customHeight="1" x14ac:dyDescent="0.25">
      <c r="A69" s="5">
        <v>5956</v>
      </c>
      <c r="B69" s="5">
        <v>281</v>
      </c>
      <c r="C69" s="5">
        <v>671</v>
      </c>
      <c r="D69" s="5">
        <f t="shared" ref="D69:D94" si="6">D68</f>
        <v>4</v>
      </c>
      <c r="E69" s="5">
        <f t="shared" ref="E69:E94" si="7">(E68)</f>
        <v>2026</v>
      </c>
      <c r="F69" s="6">
        <v>16.713999999999999</v>
      </c>
      <c r="G69" s="6">
        <v>16.788</v>
      </c>
      <c r="H69" s="7">
        <f t="shared" si="0"/>
        <v>7.400000000000162E-2</v>
      </c>
      <c r="I69" s="8">
        <f t="shared" si="1"/>
        <v>5.737129726180787E-3</v>
      </c>
      <c r="J69" s="7">
        <f t="shared" si="5"/>
        <v>7.973712972618241E-2</v>
      </c>
      <c r="K69" s="9">
        <v>36.1</v>
      </c>
      <c r="L69" s="9" t="s">
        <v>10</v>
      </c>
    </row>
    <row r="70" spans="1:12" ht="14.45" customHeight="1" x14ac:dyDescent="0.25">
      <c r="A70" s="5">
        <v>5956</v>
      </c>
      <c r="B70" s="5">
        <v>281</v>
      </c>
      <c r="C70" s="5">
        <v>681</v>
      </c>
      <c r="D70" s="5">
        <f t="shared" si="6"/>
        <v>4</v>
      </c>
      <c r="E70" s="5">
        <f t="shared" si="7"/>
        <v>2026</v>
      </c>
      <c r="F70" s="6">
        <v>9.4550000000000001</v>
      </c>
      <c r="G70" s="6">
        <v>9.4550000000000001</v>
      </c>
      <c r="H70" s="7">
        <f t="shared" si="0"/>
        <v>0</v>
      </c>
      <c r="I70" s="8">
        <f t="shared" si="1"/>
        <v>1.3381338585718066E-2</v>
      </c>
      <c r="J70" s="7">
        <f t="shared" si="5"/>
        <v>1.3381338585718066E-2</v>
      </c>
      <c r="K70" s="9">
        <v>84.2</v>
      </c>
      <c r="L70" s="9" t="s">
        <v>10</v>
      </c>
    </row>
    <row r="71" spans="1:12" ht="14.45" customHeight="1" x14ac:dyDescent="0.25">
      <c r="A71" s="5">
        <v>5956</v>
      </c>
      <c r="B71" s="5">
        <v>281</v>
      </c>
      <c r="C71" s="5">
        <v>691</v>
      </c>
      <c r="D71" s="5">
        <f t="shared" si="6"/>
        <v>4</v>
      </c>
      <c r="E71" s="5">
        <f t="shared" si="7"/>
        <v>2026</v>
      </c>
      <c r="F71" s="6">
        <v>11.795999999999999</v>
      </c>
      <c r="G71" s="6">
        <v>11.795999999999999</v>
      </c>
      <c r="H71" s="7">
        <f t="shared" si="0"/>
        <v>0</v>
      </c>
      <c r="I71" s="8">
        <f t="shared" si="1"/>
        <v>1.3365446259606761E-2</v>
      </c>
      <c r="J71" s="7">
        <f t="shared" si="5"/>
        <v>1.3365446259606761E-2</v>
      </c>
      <c r="K71" s="9">
        <v>84.1</v>
      </c>
      <c r="L71" s="9" t="s">
        <v>10</v>
      </c>
    </row>
    <row r="72" spans="1:12" ht="14.45" customHeight="1" x14ac:dyDescent="0.25">
      <c r="A72" s="5">
        <v>5956</v>
      </c>
      <c r="B72" s="5">
        <v>281</v>
      </c>
      <c r="C72" s="5">
        <v>701</v>
      </c>
      <c r="D72" s="5">
        <f t="shared" si="6"/>
        <v>4</v>
      </c>
      <c r="E72" s="5">
        <f t="shared" si="7"/>
        <v>2026</v>
      </c>
      <c r="F72" s="6">
        <v>14.382999999999999</v>
      </c>
      <c r="G72" s="6">
        <v>14.455</v>
      </c>
      <c r="H72" s="7">
        <f t="shared" si="0"/>
        <v>7.2000000000000952E-2</v>
      </c>
      <c r="I72" s="8">
        <f t="shared" si="1"/>
        <v>5.737129726180787E-3</v>
      </c>
      <c r="J72" s="7">
        <f t="shared" si="5"/>
        <v>7.7737129726181742E-2</v>
      </c>
      <c r="K72" s="9">
        <v>36.1</v>
      </c>
      <c r="L72" s="9" t="s">
        <v>10</v>
      </c>
    </row>
    <row r="73" spans="1:12" ht="14.45" customHeight="1" x14ac:dyDescent="0.25">
      <c r="A73" s="5">
        <v>5956</v>
      </c>
      <c r="B73" s="5">
        <v>281</v>
      </c>
      <c r="C73" s="5">
        <v>711</v>
      </c>
      <c r="D73" s="5">
        <f t="shared" si="6"/>
        <v>4</v>
      </c>
      <c r="E73" s="5">
        <f t="shared" si="7"/>
        <v>2026</v>
      </c>
      <c r="F73" s="6">
        <v>27.196999999999999</v>
      </c>
      <c r="G73" s="6">
        <v>27.359000000000002</v>
      </c>
      <c r="H73" s="7">
        <f t="shared" si="0"/>
        <v>0.16200000000000259</v>
      </c>
      <c r="I73" s="8">
        <f t="shared" si="1"/>
        <v>1.0393581276792893E-2</v>
      </c>
      <c r="J73" s="7">
        <f t="shared" si="5"/>
        <v>0.17239358127679549</v>
      </c>
      <c r="K73" s="9">
        <v>65.400000000000006</v>
      </c>
      <c r="L73" s="9" t="s">
        <v>10</v>
      </c>
    </row>
    <row r="74" spans="1:12" ht="14.45" customHeight="1" x14ac:dyDescent="0.25">
      <c r="A74" s="5">
        <v>5956</v>
      </c>
      <c r="B74" s="5">
        <v>281</v>
      </c>
      <c r="C74" s="5">
        <v>721</v>
      </c>
      <c r="D74" s="5">
        <f t="shared" si="6"/>
        <v>4</v>
      </c>
      <c r="E74" s="5">
        <f t="shared" si="7"/>
        <v>2026</v>
      </c>
      <c r="F74" s="6">
        <v>14.493</v>
      </c>
      <c r="G74" s="6">
        <v>14.544</v>
      </c>
      <c r="H74" s="7">
        <f t="shared" si="0"/>
        <v>5.1000000000000156E-2</v>
      </c>
      <c r="I74" s="8">
        <f t="shared" si="1"/>
        <v>6.2774688139651267E-3</v>
      </c>
      <c r="J74" s="7">
        <f t="shared" si="5"/>
        <v>5.7277468813965282E-2</v>
      </c>
      <c r="K74" s="9">
        <v>39.5</v>
      </c>
      <c r="L74" s="9" t="s">
        <v>10</v>
      </c>
    </row>
    <row r="75" spans="1:12" ht="15.75" x14ac:dyDescent="0.25">
      <c r="A75" s="5">
        <v>5956</v>
      </c>
      <c r="B75" s="5">
        <v>281</v>
      </c>
      <c r="C75" s="5">
        <v>731</v>
      </c>
      <c r="D75" s="5">
        <f t="shared" si="6"/>
        <v>4</v>
      </c>
      <c r="E75" s="5">
        <f t="shared" si="7"/>
        <v>2026</v>
      </c>
      <c r="F75" s="10">
        <v>4.9710000000000001</v>
      </c>
      <c r="G75" s="10">
        <v>4.9710000000000001</v>
      </c>
      <c r="H75" s="7">
        <f t="shared" si="0"/>
        <v>0</v>
      </c>
      <c r="I75" s="8">
        <f t="shared" si="1"/>
        <v>6.309253466187735E-3</v>
      </c>
      <c r="J75" s="7">
        <f t="shared" si="5"/>
        <v>6.309253466187735E-3</v>
      </c>
      <c r="K75" s="9">
        <v>39.700000000000003</v>
      </c>
      <c r="L75" s="9" t="s">
        <v>10</v>
      </c>
    </row>
    <row r="76" spans="1:12" ht="14.45" customHeight="1" x14ac:dyDescent="0.25">
      <c r="A76" s="5">
        <v>5956</v>
      </c>
      <c r="B76" s="5">
        <v>281</v>
      </c>
      <c r="C76" s="5">
        <v>741</v>
      </c>
      <c r="D76" s="5">
        <f t="shared" si="6"/>
        <v>4</v>
      </c>
      <c r="E76" s="5">
        <f t="shared" si="7"/>
        <v>2026</v>
      </c>
      <c r="F76" s="6">
        <v>12.451000000000001</v>
      </c>
      <c r="G76" s="6">
        <v>12.516</v>
      </c>
      <c r="H76" s="7">
        <f t="shared" si="0"/>
        <v>6.4999999999999503E-2</v>
      </c>
      <c r="I76" s="8">
        <f t="shared" si="1"/>
        <v>1.0377688950681589E-2</v>
      </c>
      <c r="J76" s="7">
        <f t="shared" si="5"/>
        <v>7.5377688950681088E-2</v>
      </c>
      <c r="K76" s="9">
        <v>65.3</v>
      </c>
      <c r="L76" s="9" t="s">
        <v>10</v>
      </c>
    </row>
    <row r="77" spans="1:12" ht="14.45" customHeight="1" x14ac:dyDescent="0.25">
      <c r="A77" s="5">
        <v>5956</v>
      </c>
      <c r="B77" s="5">
        <v>281</v>
      </c>
      <c r="C77" s="5">
        <v>751</v>
      </c>
      <c r="D77" s="5">
        <f t="shared" si="6"/>
        <v>4</v>
      </c>
      <c r="E77" s="5">
        <f t="shared" si="7"/>
        <v>2026</v>
      </c>
      <c r="F77" s="6">
        <v>4.9480000000000004</v>
      </c>
      <c r="G77" s="6">
        <v>4.9480000000000004</v>
      </c>
      <c r="H77" s="7">
        <f t="shared" si="0"/>
        <v>0</v>
      </c>
      <c r="I77" s="8">
        <f t="shared" si="1"/>
        <v>5.737129726180787E-3</v>
      </c>
      <c r="J77" s="7">
        <f t="shared" si="5"/>
        <v>5.737129726180787E-3</v>
      </c>
      <c r="K77" s="9">
        <v>36.1</v>
      </c>
      <c r="L77" s="9" t="s">
        <v>10</v>
      </c>
    </row>
    <row r="78" spans="1:12" ht="14.45" customHeight="1" x14ac:dyDescent="0.25">
      <c r="A78" s="5">
        <v>5956</v>
      </c>
      <c r="B78" s="5">
        <v>281</v>
      </c>
      <c r="C78" s="5">
        <v>761</v>
      </c>
      <c r="D78" s="5">
        <f t="shared" si="6"/>
        <v>4</v>
      </c>
      <c r="E78" s="5">
        <f t="shared" si="7"/>
        <v>2026</v>
      </c>
      <c r="F78" s="6">
        <v>35.601999999999997</v>
      </c>
      <c r="G78" s="6">
        <v>35.753</v>
      </c>
      <c r="H78" s="7">
        <f t="shared" si="0"/>
        <v>0.15100000000000335</v>
      </c>
      <c r="I78" s="8">
        <f t="shared" si="1"/>
        <v>1.3333661607384155E-2</v>
      </c>
      <c r="J78" s="7">
        <f t="shared" si="5"/>
        <v>0.16433366160738752</v>
      </c>
      <c r="K78" s="9">
        <v>83.9</v>
      </c>
      <c r="L78" s="9" t="s">
        <v>10</v>
      </c>
    </row>
    <row r="79" spans="1:12" ht="14.45" customHeight="1" x14ac:dyDescent="0.25">
      <c r="A79" s="5">
        <v>5956</v>
      </c>
      <c r="B79" s="5">
        <v>281</v>
      </c>
      <c r="C79" s="5">
        <v>771</v>
      </c>
      <c r="D79" s="5">
        <f t="shared" si="6"/>
        <v>4</v>
      </c>
      <c r="E79" s="5">
        <f t="shared" si="7"/>
        <v>2026</v>
      </c>
      <c r="F79" s="6">
        <v>21.113</v>
      </c>
      <c r="G79" s="6">
        <v>21.242000000000001</v>
      </c>
      <c r="H79" s="7">
        <f t="shared" si="0"/>
        <v>0.12900000000000134</v>
      </c>
      <c r="I79" s="8">
        <f t="shared" si="1"/>
        <v>1.3365446259606761E-2</v>
      </c>
      <c r="J79" s="7">
        <f t="shared" si="5"/>
        <v>0.14236544625960809</v>
      </c>
      <c r="K79" s="9">
        <v>84.1</v>
      </c>
      <c r="L79" s="9" t="s">
        <v>10</v>
      </c>
    </row>
    <row r="80" spans="1:12" s="28" customFormat="1" ht="14.45" customHeight="1" x14ac:dyDescent="0.25">
      <c r="A80" s="23">
        <v>5956</v>
      </c>
      <c r="B80" s="23">
        <v>281</v>
      </c>
      <c r="C80" s="23">
        <v>781</v>
      </c>
      <c r="D80" s="5">
        <f t="shared" si="6"/>
        <v>4</v>
      </c>
      <c r="E80" s="5">
        <f t="shared" si="7"/>
        <v>2026</v>
      </c>
      <c r="F80" s="24">
        <v>2.964</v>
      </c>
      <c r="G80" s="24">
        <v>2.964</v>
      </c>
      <c r="H80" s="25">
        <f t="shared" si="0"/>
        <v>0</v>
      </c>
      <c r="I80" s="26">
        <f t="shared" si="1"/>
        <v>5.7689143784033937E-3</v>
      </c>
      <c r="J80" s="7">
        <f t="shared" si="5"/>
        <v>5.7689143784033937E-3</v>
      </c>
      <c r="K80" s="27">
        <v>36.299999999999997</v>
      </c>
      <c r="L80" s="27" t="s">
        <v>10</v>
      </c>
    </row>
    <row r="81" spans="1:12" ht="14.45" customHeight="1" x14ac:dyDescent="0.25">
      <c r="A81" s="5">
        <v>5956</v>
      </c>
      <c r="B81" s="5">
        <v>281</v>
      </c>
      <c r="C81" s="5">
        <v>791</v>
      </c>
      <c r="D81" s="5">
        <f t="shared" si="6"/>
        <v>4</v>
      </c>
      <c r="E81" s="5">
        <f t="shared" si="7"/>
        <v>2026</v>
      </c>
      <c r="F81" s="11">
        <v>29.626999999999999</v>
      </c>
      <c r="G81" s="11">
        <v>29.859000000000002</v>
      </c>
      <c r="H81" s="7">
        <f t="shared" si="0"/>
        <v>0.23200000000000287</v>
      </c>
      <c r="I81" s="8">
        <f t="shared" si="1"/>
        <v>1.0377688950681589E-2</v>
      </c>
      <c r="J81" s="7">
        <f t="shared" si="5"/>
        <v>0.24237768895068446</v>
      </c>
      <c r="K81" s="9">
        <v>65.3</v>
      </c>
      <c r="L81" s="9" t="s">
        <v>10</v>
      </c>
    </row>
    <row r="82" spans="1:12" ht="14.45" customHeight="1" x14ac:dyDescent="0.25">
      <c r="A82" s="5">
        <v>5956</v>
      </c>
      <c r="B82" s="5">
        <v>281</v>
      </c>
      <c r="C82" s="5">
        <v>801</v>
      </c>
      <c r="D82" s="5">
        <f t="shared" si="6"/>
        <v>4</v>
      </c>
      <c r="E82" s="5">
        <f t="shared" si="7"/>
        <v>2026</v>
      </c>
      <c r="F82" s="11">
        <v>5.7610000000000001</v>
      </c>
      <c r="G82" s="11">
        <v>5.7759999999999998</v>
      </c>
      <c r="H82" s="7">
        <f t="shared" si="0"/>
        <v>1.499999999999968E-2</v>
      </c>
      <c r="I82" s="8">
        <f t="shared" si="1"/>
        <v>6.2933611400764304E-3</v>
      </c>
      <c r="J82" s="7">
        <f t="shared" si="5"/>
        <v>2.1293361140076111E-2</v>
      </c>
      <c r="K82" s="9">
        <v>39.6</v>
      </c>
      <c r="L82" s="9" t="s">
        <v>10</v>
      </c>
    </row>
    <row r="83" spans="1:12" ht="14.45" customHeight="1" x14ac:dyDescent="0.25">
      <c r="A83" s="5">
        <v>5956</v>
      </c>
      <c r="B83" s="5">
        <v>281</v>
      </c>
      <c r="C83" s="5">
        <v>811</v>
      </c>
      <c r="D83" s="5">
        <f t="shared" si="6"/>
        <v>4</v>
      </c>
      <c r="E83" s="5">
        <f t="shared" si="7"/>
        <v>2026</v>
      </c>
      <c r="F83" s="11">
        <v>15.645</v>
      </c>
      <c r="G83" s="11">
        <v>15.694000000000001</v>
      </c>
      <c r="H83" s="7">
        <f t="shared" si="0"/>
        <v>4.9000000000001265E-2</v>
      </c>
      <c r="I83" s="8">
        <f t="shared" si="1"/>
        <v>6.309253466187735E-3</v>
      </c>
      <c r="J83" s="7">
        <f t="shared" si="5"/>
        <v>5.5309253466189E-2</v>
      </c>
      <c r="K83" s="9">
        <v>39.700000000000003</v>
      </c>
      <c r="L83" s="9" t="s">
        <v>10</v>
      </c>
    </row>
    <row r="84" spans="1:12" ht="14.45" customHeight="1" x14ac:dyDescent="0.25">
      <c r="A84" s="5">
        <v>5956</v>
      </c>
      <c r="B84" s="5">
        <v>281</v>
      </c>
      <c r="C84" s="5">
        <v>821</v>
      </c>
      <c r="D84" s="5">
        <f t="shared" si="6"/>
        <v>4</v>
      </c>
      <c r="E84" s="5">
        <f t="shared" si="7"/>
        <v>2026</v>
      </c>
      <c r="F84" s="11">
        <v>12.567</v>
      </c>
      <c r="G84" s="11">
        <v>12.567</v>
      </c>
      <c r="H84" s="7">
        <f t="shared" si="0"/>
        <v>0</v>
      </c>
      <c r="I84" s="8">
        <f t="shared" si="1"/>
        <v>1.0345904298458979E-2</v>
      </c>
      <c r="J84" s="7">
        <f t="shared" si="5"/>
        <v>1.0345904298458979E-2</v>
      </c>
      <c r="K84" s="9">
        <v>65.099999999999994</v>
      </c>
      <c r="L84" s="9" t="s">
        <v>10</v>
      </c>
    </row>
    <row r="85" spans="1:12" ht="14.45" customHeight="1" x14ac:dyDescent="0.25">
      <c r="A85" s="5">
        <v>5956</v>
      </c>
      <c r="B85" s="5">
        <v>281</v>
      </c>
      <c r="C85" s="5">
        <v>831</v>
      </c>
      <c r="D85" s="5">
        <f t="shared" si="6"/>
        <v>4</v>
      </c>
      <c r="E85" s="5">
        <f t="shared" si="7"/>
        <v>2026</v>
      </c>
      <c r="F85" s="11">
        <v>18.417999999999999</v>
      </c>
      <c r="G85" s="11">
        <v>18.48</v>
      </c>
      <c r="H85" s="7">
        <f t="shared" si="0"/>
        <v>6.2000000000001165E-2</v>
      </c>
      <c r="I85" s="8">
        <f t="shared" si="1"/>
        <v>5.7689143784033937E-3</v>
      </c>
      <c r="J85" s="7">
        <f t="shared" si="5"/>
        <v>6.7768914378404557E-2</v>
      </c>
      <c r="K85" s="9">
        <v>36.299999999999997</v>
      </c>
      <c r="L85" s="9" t="s">
        <v>10</v>
      </c>
    </row>
    <row r="86" spans="1:12" ht="14.45" customHeight="1" x14ac:dyDescent="0.25">
      <c r="A86" s="5">
        <v>5956</v>
      </c>
      <c r="B86" s="5">
        <v>281</v>
      </c>
      <c r="C86" s="5">
        <v>841</v>
      </c>
      <c r="D86" s="5">
        <f t="shared" si="6"/>
        <v>4</v>
      </c>
      <c r="E86" s="5">
        <f t="shared" si="7"/>
        <v>2026</v>
      </c>
      <c r="F86" s="11">
        <v>8.67</v>
      </c>
      <c r="G86" s="11">
        <v>8.67</v>
      </c>
      <c r="H86" s="7">
        <f t="shared" si="0"/>
        <v>0</v>
      </c>
      <c r="I86" s="8">
        <f t="shared" si="1"/>
        <v>1.3317769281272851E-2</v>
      </c>
      <c r="J86" s="7">
        <f t="shared" si="5"/>
        <v>1.3317769281272851E-2</v>
      </c>
      <c r="K86" s="9">
        <v>83.8</v>
      </c>
      <c r="L86" s="9" t="s">
        <v>10</v>
      </c>
    </row>
    <row r="87" spans="1:12" ht="14.45" customHeight="1" x14ac:dyDescent="0.25">
      <c r="A87" s="5">
        <v>5956</v>
      </c>
      <c r="B87" s="5">
        <v>281</v>
      </c>
      <c r="C87" s="5">
        <v>851</v>
      </c>
      <c r="D87" s="5">
        <f t="shared" si="6"/>
        <v>4</v>
      </c>
      <c r="E87" s="5">
        <f t="shared" si="7"/>
        <v>2026</v>
      </c>
      <c r="F87" s="11">
        <v>39.351999999999997</v>
      </c>
      <c r="G87" s="11">
        <v>39.5</v>
      </c>
      <c r="H87" s="7">
        <f t="shared" si="0"/>
        <v>0.14800000000000324</v>
      </c>
      <c r="I87" s="8">
        <f t="shared" si="1"/>
        <v>1.3317769281272851E-2</v>
      </c>
      <c r="J87" s="7">
        <f t="shared" si="5"/>
        <v>0.16131776928127609</v>
      </c>
      <c r="K87" s="9">
        <v>83.8</v>
      </c>
      <c r="L87" s="9" t="s">
        <v>10</v>
      </c>
    </row>
    <row r="88" spans="1:12" ht="14.45" customHeight="1" x14ac:dyDescent="0.25">
      <c r="A88" s="5">
        <v>5956</v>
      </c>
      <c r="B88" s="5">
        <v>281</v>
      </c>
      <c r="C88" s="5">
        <v>861</v>
      </c>
      <c r="D88" s="5">
        <f t="shared" si="6"/>
        <v>4</v>
      </c>
      <c r="E88" s="5">
        <f t="shared" si="7"/>
        <v>2026</v>
      </c>
      <c r="F88" s="11">
        <v>7.1660000000000004</v>
      </c>
      <c r="G88" s="11">
        <v>7.1710000000000003</v>
      </c>
      <c r="H88" s="7">
        <f t="shared" si="0"/>
        <v>4.9999999999998934E-3</v>
      </c>
      <c r="I88" s="8">
        <f t="shared" si="1"/>
        <v>5.737129726180787E-3</v>
      </c>
      <c r="J88" s="7">
        <f t="shared" si="5"/>
        <v>1.073712972618068E-2</v>
      </c>
      <c r="K88" s="9">
        <v>36.1</v>
      </c>
      <c r="L88" s="9" t="s">
        <v>10</v>
      </c>
    </row>
    <row r="89" spans="1:12" ht="14.45" customHeight="1" x14ac:dyDescent="0.25">
      <c r="A89" s="5">
        <v>5956</v>
      </c>
      <c r="B89" s="5">
        <v>281</v>
      </c>
      <c r="C89" s="5">
        <v>871</v>
      </c>
      <c r="D89" s="5">
        <f t="shared" si="6"/>
        <v>4</v>
      </c>
      <c r="E89" s="5">
        <f t="shared" si="7"/>
        <v>2026</v>
      </c>
      <c r="F89" s="11">
        <v>19.565999999999999</v>
      </c>
      <c r="G89" s="11">
        <v>19.565999999999999</v>
      </c>
      <c r="H89" s="7">
        <f t="shared" si="0"/>
        <v>0</v>
      </c>
      <c r="I89" s="8">
        <f t="shared" si="1"/>
        <v>1.0361796624570284E-2</v>
      </c>
      <c r="J89" s="7">
        <f t="shared" si="5"/>
        <v>1.0361796624570284E-2</v>
      </c>
      <c r="K89" s="9">
        <v>65.2</v>
      </c>
      <c r="L89" s="9" t="s">
        <v>10</v>
      </c>
    </row>
    <row r="90" spans="1:12" ht="14.45" customHeight="1" x14ac:dyDescent="0.25">
      <c r="A90" s="5">
        <v>5956</v>
      </c>
      <c r="B90" s="5">
        <v>281</v>
      </c>
      <c r="C90" s="5">
        <v>881</v>
      </c>
      <c r="D90" s="5">
        <f t="shared" si="6"/>
        <v>4</v>
      </c>
      <c r="E90" s="5">
        <f t="shared" si="7"/>
        <v>2026</v>
      </c>
      <c r="F90" s="11">
        <v>11.112</v>
      </c>
      <c r="G90" s="11">
        <v>11.122999999999999</v>
      </c>
      <c r="H90" s="7">
        <f t="shared" si="0"/>
        <v>1.0999999999999233E-2</v>
      </c>
      <c r="I90" s="8">
        <f t="shared" si="1"/>
        <v>6.2933611400764304E-3</v>
      </c>
      <c r="J90" s="7">
        <f t="shared" si="5"/>
        <v>1.7293361140075663E-2</v>
      </c>
      <c r="K90" s="9">
        <v>39.6</v>
      </c>
      <c r="L90" s="9" t="s">
        <v>10</v>
      </c>
    </row>
    <row r="91" spans="1:12" ht="14.45" customHeight="1" x14ac:dyDescent="0.25">
      <c r="A91" s="5">
        <v>5956</v>
      </c>
      <c r="B91" s="5">
        <v>281</v>
      </c>
      <c r="C91" s="5">
        <v>891</v>
      </c>
      <c r="D91" s="5">
        <f t="shared" si="6"/>
        <v>4</v>
      </c>
      <c r="E91" s="5">
        <f t="shared" si="7"/>
        <v>2026</v>
      </c>
      <c r="F91" s="11">
        <v>5.718</v>
      </c>
      <c r="G91" s="11">
        <v>5.718</v>
      </c>
      <c r="H91" s="7">
        <f t="shared" si="0"/>
        <v>0</v>
      </c>
      <c r="I91" s="8">
        <f t="shared" si="1"/>
        <v>6.2933611400764304E-3</v>
      </c>
      <c r="J91" s="7">
        <f t="shared" si="5"/>
        <v>6.2933611400764304E-3</v>
      </c>
      <c r="K91" s="9">
        <v>39.6</v>
      </c>
      <c r="L91" s="9" t="s">
        <v>10</v>
      </c>
    </row>
    <row r="92" spans="1:12" ht="14.45" customHeight="1" x14ac:dyDescent="0.25">
      <c r="A92" s="5">
        <v>5956</v>
      </c>
      <c r="B92" s="5">
        <v>281</v>
      </c>
      <c r="C92" s="5">
        <v>901</v>
      </c>
      <c r="D92" s="5">
        <f t="shared" si="6"/>
        <v>4</v>
      </c>
      <c r="E92" s="5">
        <f t="shared" si="7"/>
        <v>2026</v>
      </c>
      <c r="F92" s="11">
        <v>22.943000000000001</v>
      </c>
      <c r="G92" s="11">
        <v>22.962</v>
      </c>
      <c r="H92" s="7">
        <f t="shared" si="0"/>
        <v>1.8999999999998352E-2</v>
      </c>
      <c r="I92" s="8">
        <f t="shared" si="1"/>
        <v>1.0361796624570284E-2</v>
      </c>
      <c r="J92" s="7">
        <f t="shared" si="5"/>
        <v>2.9361796624568635E-2</v>
      </c>
      <c r="K92" s="9">
        <v>65.2</v>
      </c>
      <c r="L92" s="9" t="s">
        <v>10</v>
      </c>
    </row>
    <row r="93" spans="1:12" ht="14.45" customHeight="1" x14ac:dyDescent="0.25">
      <c r="A93" s="5">
        <v>5956</v>
      </c>
      <c r="B93" s="5">
        <v>281</v>
      </c>
      <c r="C93" s="5">
        <v>911</v>
      </c>
      <c r="D93" s="5">
        <f t="shared" si="6"/>
        <v>4</v>
      </c>
      <c r="E93" s="5">
        <f t="shared" si="7"/>
        <v>2026</v>
      </c>
      <c r="F93" s="11">
        <v>5.8369999999999997</v>
      </c>
      <c r="G93" s="11">
        <v>5.8369999999999997</v>
      </c>
      <c r="H93" s="7">
        <f t="shared" si="0"/>
        <v>0</v>
      </c>
      <c r="I93" s="8">
        <f t="shared" si="1"/>
        <v>5.7212374000694824E-3</v>
      </c>
      <c r="J93" s="7">
        <f t="shared" si="5"/>
        <v>5.7212374000694824E-3</v>
      </c>
      <c r="K93" s="9">
        <v>36</v>
      </c>
      <c r="L93" s="9" t="s">
        <v>10</v>
      </c>
    </row>
    <row r="94" spans="1:12" ht="14.45" customHeight="1" x14ac:dyDescent="0.25">
      <c r="A94" s="5">
        <v>5956</v>
      </c>
      <c r="B94" s="5">
        <v>281</v>
      </c>
      <c r="C94" s="5">
        <v>921</v>
      </c>
      <c r="D94" s="5">
        <f t="shared" si="6"/>
        <v>4</v>
      </c>
      <c r="E94" s="5">
        <f t="shared" si="7"/>
        <v>2026</v>
      </c>
      <c r="F94" s="11">
        <v>42.213000000000001</v>
      </c>
      <c r="G94" s="11">
        <v>42.213000000000001</v>
      </c>
      <c r="H94" s="7">
        <f t="shared" si="0"/>
        <v>0</v>
      </c>
      <c r="I94" s="8">
        <f t="shared" si="1"/>
        <v>1.3301876955161548E-2</v>
      </c>
      <c r="J94" s="7">
        <f t="shared" si="5"/>
        <v>1.3301876955161548E-2</v>
      </c>
      <c r="K94" s="9">
        <v>83.7</v>
      </c>
      <c r="L94" s="9" t="s">
        <v>10</v>
      </c>
    </row>
    <row r="95" spans="1:12" x14ac:dyDescent="0.25">
      <c r="G95" s="12"/>
      <c r="H95" s="13">
        <f>SUM(H3:H94)</f>
        <v>6.624000000000005</v>
      </c>
      <c r="I95" s="13">
        <f>SUM(I3:I94)</f>
        <v>0.82299999999999496</v>
      </c>
      <c r="J95" s="13">
        <f>SUM(J3:J94)</f>
        <v>7.4469999999999992</v>
      </c>
      <c r="K95" s="1">
        <f>SUM(K3:K94)</f>
        <v>5178.6000000000022</v>
      </c>
      <c r="L95" s="14"/>
    </row>
    <row r="96" spans="1:12" x14ac:dyDescent="0.25">
      <c r="I96" s="12" t="s">
        <v>11</v>
      </c>
      <c r="J96" s="15">
        <f>J97-H95</f>
        <v>0.82299999999999507</v>
      </c>
      <c r="K96" s="16" t="s">
        <v>12</v>
      </c>
      <c r="L96" s="14"/>
    </row>
    <row r="97" spans="1:11" x14ac:dyDescent="0.25">
      <c r="F97" t="s">
        <v>13</v>
      </c>
      <c r="G97">
        <v>374.23099999999999</v>
      </c>
      <c r="I97" s="17" t="s">
        <v>14</v>
      </c>
      <c r="J97" s="18">
        <v>7.4470000000000001</v>
      </c>
      <c r="K97" s="16" t="s">
        <v>12</v>
      </c>
    </row>
    <row r="98" spans="1:11" x14ac:dyDescent="0.25">
      <c r="F98" t="s">
        <v>15</v>
      </c>
      <c r="G98">
        <v>386.51499999999999</v>
      </c>
      <c r="I98" s="12" t="s">
        <v>16</v>
      </c>
      <c r="J98" s="19">
        <f>H95</f>
        <v>6.624000000000005</v>
      </c>
      <c r="K98" s="16" t="s">
        <v>12</v>
      </c>
    </row>
    <row r="99" spans="1:11" x14ac:dyDescent="0.25">
      <c r="I99" s="12" t="s">
        <v>17</v>
      </c>
      <c r="J99" s="20">
        <v>5178.6000000000004</v>
      </c>
      <c r="K99" s="16" t="s">
        <v>18</v>
      </c>
    </row>
    <row r="100" spans="1:11" x14ac:dyDescent="0.25">
      <c r="A100" s="21"/>
      <c r="B100" s="22" t="s">
        <v>19</v>
      </c>
      <c r="C100" s="21"/>
      <c r="D100" s="21"/>
      <c r="F100" s="21"/>
      <c r="G100" s="21"/>
      <c r="H100" s="21"/>
      <c r="I100" s="21"/>
      <c r="J100" s="21"/>
      <c r="K100" s="22" t="s">
        <v>20</v>
      </c>
    </row>
  </sheetData>
  <sheetProtection selectLockedCells="1" selectUnlockedCells="1"/>
  <mergeCells count="1">
    <mergeCell ref="A1:L1"/>
  </mergeCells>
  <pageMargins left="0.70833333333333337" right="0.70833333333333337" top="0.74791666666666667" bottom="0.35416666666666669" header="0.51180555555555551" footer="0.51180555555555551"/>
  <pageSetup paperSize="9" scale="70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Максим</dc:creator>
  <cp:keywords/>
  <dc:description/>
  <cp:lastModifiedBy>Шиповской Кирилл Иванович</cp:lastModifiedBy>
  <cp:revision>3</cp:revision>
  <cp:lastPrinted>2025-10-30T05:41:03Z</cp:lastPrinted>
  <dcterms:created xsi:type="dcterms:W3CDTF">2015-03-15T07:37:38Z</dcterms:created>
  <dcterms:modified xsi:type="dcterms:W3CDTF">2026-04-27T07:47:39Z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