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 tabRatio="500"/>
  </bookViews>
  <sheets>
    <sheet name="Лист1" sheetId="1" r:id="rId1"/>
  </sheets>
  <definedNames>
    <definedName name="__xlnm__FilterDatabase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62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H18" i="1"/>
  <c r="H15" i="1"/>
  <c r="H12" i="1"/>
  <c r="H11" i="1"/>
  <c r="H58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H76" i="1"/>
  <c r="H64" i="1"/>
  <c r="H59" i="1"/>
  <c r="H35" i="1"/>
  <c r="H26" i="1"/>
  <c r="H20" i="1"/>
  <c r="H9" i="1"/>
  <c r="H3" i="1"/>
  <c r="H4" i="1"/>
  <c r="H5" i="1"/>
  <c r="H7" i="1"/>
  <c r="H8" i="1"/>
  <c r="H10" i="1"/>
  <c r="H13" i="1"/>
  <c r="H16" i="1"/>
  <c r="H17" i="1"/>
  <c r="H19" i="1"/>
  <c r="H21" i="1"/>
  <c r="H22" i="1"/>
  <c r="H23" i="1"/>
  <c r="H24" i="1"/>
  <c r="H25" i="1"/>
  <c r="H32" i="1"/>
  <c r="H37" i="1"/>
  <c r="H38" i="1"/>
  <c r="H39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6" i="1"/>
  <c r="H60" i="1"/>
  <c r="H61" i="1"/>
  <c r="H65" i="1"/>
  <c r="H66" i="1"/>
  <c r="H67" i="1"/>
  <c r="H69" i="1"/>
  <c r="H73" i="1"/>
  <c r="H75" i="1"/>
  <c r="H77" i="1"/>
  <c r="H78" i="1"/>
  <c r="H79" i="1"/>
  <c r="K80" i="1"/>
  <c r="H55" i="1"/>
  <c r="H29" i="1"/>
  <c r="H71" i="1"/>
  <c r="H63" i="1"/>
  <c r="H70" i="1"/>
  <c r="H40" i="1"/>
  <c r="H74" i="1"/>
  <c r="H68" i="1"/>
  <c r="H62" i="1"/>
  <c r="H57" i="1"/>
  <c r="H43" i="1"/>
  <c r="H30" i="1"/>
  <c r="H28" i="1"/>
  <c r="H36" i="1"/>
  <c r="H31" i="1"/>
  <c r="H27" i="1"/>
  <c r="H72" i="1"/>
  <c r="H6" i="1"/>
  <c r="H14" i="1"/>
  <c r="H33" i="1"/>
  <c r="H34" i="1"/>
  <c r="H80" i="1" l="1"/>
  <c r="J81" i="1" s="1"/>
  <c r="J83" i="1" l="1"/>
  <c r="I34" i="1"/>
  <c r="J34" i="1" s="1"/>
  <c r="I59" i="1"/>
  <c r="J59" i="1" s="1"/>
  <c r="I42" i="1"/>
  <c r="J42" i="1" s="1"/>
  <c r="I10" i="1"/>
  <c r="J10" i="1" s="1"/>
  <c r="I65" i="1"/>
  <c r="J65" i="1" s="1"/>
  <c r="I37" i="1"/>
  <c r="J37" i="1" s="1"/>
  <c r="I36" i="1"/>
  <c r="J36" i="1" s="1"/>
  <c r="I51" i="1"/>
  <c r="J51" i="1" s="1"/>
  <c r="I26" i="1"/>
  <c r="J26" i="1" s="1"/>
  <c r="I17" i="1"/>
  <c r="J17" i="1" s="1"/>
  <c r="I11" i="1"/>
  <c r="J11" i="1" s="1"/>
  <c r="I79" i="1"/>
  <c r="J79" i="1" s="1"/>
  <c r="I16" i="1"/>
  <c r="J16" i="1" s="1"/>
  <c r="I31" i="1"/>
  <c r="J31" i="1" s="1"/>
  <c r="I66" i="1"/>
  <c r="J66" i="1" s="1"/>
  <c r="I48" i="1"/>
  <c r="J48" i="1" s="1"/>
  <c r="I64" i="1"/>
  <c r="J64" i="1" s="1"/>
  <c r="I23" i="1"/>
  <c r="J23" i="1" s="1"/>
  <c r="I22" i="1"/>
  <c r="J22" i="1" s="1"/>
  <c r="I29" i="1"/>
  <c r="J29" i="1" s="1"/>
  <c r="I24" i="1"/>
  <c r="J24" i="1" s="1"/>
  <c r="I20" i="1"/>
  <c r="J20" i="1" s="1"/>
  <c r="I63" i="1"/>
  <c r="J63" i="1" s="1"/>
  <c r="I58" i="1"/>
  <c r="J58" i="1" s="1"/>
  <c r="I7" i="1"/>
  <c r="J7" i="1" s="1"/>
  <c r="I49" i="1"/>
  <c r="J49" i="1" s="1"/>
  <c r="I76" i="1"/>
  <c r="J76" i="1" s="1"/>
  <c r="I54" i="1"/>
  <c r="J54" i="1" s="1"/>
  <c r="I14" i="1"/>
  <c r="J14" i="1" s="1"/>
  <c r="I3" i="1"/>
  <c r="J3" i="1" s="1"/>
  <c r="I53" i="1"/>
  <c r="J53" i="1" s="1"/>
  <c r="I40" i="1"/>
  <c r="J40" i="1" s="1"/>
  <c r="I21" i="1"/>
  <c r="J21" i="1" s="1"/>
  <c r="I32" i="1"/>
  <c r="J32" i="1" s="1"/>
  <c r="I15" i="1"/>
  <c r="J15" i="1" s="1"/>
  <c r="I69" i="1"/>
  <c r="J69" i="1" s="1"/>
  <c r="I25" i="1"/>
  <c r="J25" i="1" s="1"/>
  <c r="I38" i="1"/>
  <c r="J38" i="1" s="1"/>
  <c r="I74" i="1"/>
  <c r="J74" i="1" s="1"/>
  <c r="I19" i="1"/>
  <c r="J19" i="1" s="1"/>
  <c r="I45" i="1"/>
  <c r="J45" i="1" s="1"/>
  <c r="I43" i="1"/>
  <c r="J43" i="1" s="1"/>
  <c r="I6" i="1"/>
  <c r="J6" i="1" s="1"/>
  <c r="I78" i="1"/>
  <c r="J78" i="1" s="1"/>
  <c r="I41" i="1"/>
  <c r="J41" i="1" s="1"/>
  <c r="I47" i="1"/>
  <c r="J47" i="1" s="1"/>
  <c r="I68" i="1"/>
  <c r="J68" i="1" s="1"/>
  <c r="I8" i="1"/>
  <c r="J8" i="1" s="1"/>
  <c r="I50" i="1"/>
  <c r="J50" i="1" s="1"/>
  <c r="I70" i="1"/>
  <c r="J70" i="1" s="1"/>
  <c r="I67" i="1"/>
  <c r="J67" i="1" s="1"/>
  <c r="I30" i="1"/>
  <c r="J30" i="1" s="1"/>
  <c r="I52" i="1"/>
  <c r="J52" i="1" s="1"/>
  <c r="I75" i="1"/>
  <c r="J75" i="1" s="1"/>
  <c r="I5" i="1"/>
  <c r="J5" i="1" s="1"/>
  <c r="I33" i="1"/>
  <c r="J33" i="1" s="1"/>
  <c r="I56" i="1"/>
  <c r="J56" i="1" s="1"/>
  <c r="I55" i="1"/>
  <c r="J55" i="1" s="1"/>
  <c r="I57" i="1"/>
  <c r="J57" i="1" s="1"/>
  <c r="I18" i="1"/>
  <c r="J18" i="1" s="1"/>
  <c r="I27" i="1"/>
  <c r="J27" i="1" s="1"/>
  <c r="I28" i="1"/>
  <c r="J28" i="1" s="1"/>
  <c r="I62" i="1"/>
  <c r="J62" i="1" s="1"/>
  <c r="I46" i="1"/>
  <c r="J46" i="1" s="1"/>
  <c r="I39" i="1"/>
  <c r="J39" i="1" s="1"/>
  <c r="I61" i="1"/>
  <c r="J61" i="1" s="1"/>
  <c r="I35" i="1"/>
  <c r="J35" i="1" s="1"/>
  <c r="I44" i="1"/>
  <c r="J44" i="1" s="1"/>
  <c r="I13" i="1"/>
  <c r="J13" i="1" s="1"/>
  <c r="I9" i="1"/>
  <c r="J9" i="1" s="1"/>
  <c r="I4" i="1"/>
  <c r="J4" i="1" s="1"/>
  <c r="I71" i="1"/>
  <c r="J71" i="1" s="1"/>
  <c r="I73" i="1"/>
  <c r="J73" i="1" s="1"/>
  <c r="I60" i="1"/>
  <c r="J60" i="1" s="1"/>
  <c r="I12" i="1"/>
  <c r="J12" i="1" s="1"/>
  <c r="I77" i="1"/>
  <c r="J77" i="1" s="1"/>
  <c r="I72" i="1"/>
  <c r="J72" i="1" s="1"/>
  <c r="J80" i="1" l="1"/>
  <c r="I80" i="1"/>
</calcChain>
</file>

<file path=xl/sharedStrings.xml><?xml version="1.0" encoding="utf-8"?>
<sst xmlns="http://schemas.openxmlformats.org/spreadsheetml/2006/main" count="98" uniqueCount="20">
  <si>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</si>
  <si>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</si>
  <si>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</si>
  <si>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</si>
  <si>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</si>
  <si>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</si>
  <si>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</si>
  <si>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</si>
  <si>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</si>
  <si>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</si>
  <si>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ИПУ</t>
  </si>
  <si>
    <t>Разница:</t>
  </si>
  <si>
    <t>Гка</t>
  </si>
  <si>
    <t>Итого по ОДПУ:</t>
  </si>
  <si>
    <t>Факт.потр.:</t>
  </si>
  <si>
    <t>Об.площ.:</t>
  </si>
  <si>
    <t>кв.м</t>
  </si>
  <si>
    <t>Директор</t>
  </si>
  <si>
    <t>Шарапов О.Н.</t>
  </si>
  <si>
    <t>Адрес МКД: ул. Некрасова д.28Б,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</si>
</sst>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3" x14ac:knownFonts="1"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>
      <alignment horizontal="left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7" fillId="0" borderId="0" xfId="0" applyFont="1"/>
    <xf numFmtId="164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/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17" applyFont="1">
      <alignment horizontal="left"/>
    </xf>
    <xf numFmtId="0" fontId="20" fillId="0" borderId="0" xfId="17" applyFont="1">
      <alignment horizontal="left"/>
    </xf>
    <xf numFmtId="0" fontId="0" fillId="10" borderId="2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0" fontId="16" fillId="10" borderId="2" xfId="17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4" fillId="10" borderId="2" xfId="0" applyFont="1" applyFill="1" applyBorder="1" applyAlignment="1">
      <alignment horizontal="center"/>
    </xf>
    <xf numFmtId="14" fontId="14" fillId="10" borderId="2" xfId="0" applyNumberFormat="1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 vertical="center"/>
    </xf>
    <xf numFmtId="164" fontId="22" fillId="10" borderId="2" xfId="0" applyNumberFormat="1" applyFont="1" applyFill="1" applyBorder="1" applyAlignment="1">
      <alignment horizontal="center" vertical="center"/>
    </xf>
    <xf numFmtId="0" fontId="22" fillId="10" borderId="2" xfId="17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165" fontId="0" fillId="10" borderId="2" xfId="0" applyNumberForma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164" fontId="0" fillId="12" borderId="2" xfId="0" applyNumberFormat="1" applyFill="1" applyBorder="1" applyAlignment="1">
      <alignment horizontal="center" vertical="center"/>
    </xf>
    <xf numFmtId="0" fontId="16" fillId="12" borderId="2" xfId="17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5" fillId="12" borderId="2" xfId="0" applyFont="1" applyFill="1" applyBorder="1" applyAlignment="1">
      <alignment horizontal="center" vertical="center" wrapText="1"/>
    </xf>
    <xf numFmtId="165" fontId="0" fillId="12" borderId="2" xfId="0" applyNumberForma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te" xfId="13"/>
    <cellStyle name="Status" xfId="14"/>
    <cellStyle name="Text" xfId="15"/>
    <cellStyle name="Warning" xfId="16"/>
    <cellStyle name="Обычный" xfId="0" builtinId="0"/>
    <cellStyle name="Обычный_Лист1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7F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workbookViewId="0">
      <selection activeCell="G3" sqref="G3"/>
    </sheetView>
  </sheetViews>
  <sheetFormatPr defaultColWidth="8.85546875" defaultRowHeight="15" x14ac:dyDescent="0.25"/>
  <cols>
    <col min="1" max="1" width="10.7109375" customWidth="1"/>
    <col min="2" max="4" width="8.7109375" customWidth="1"/>
    <col min="5" max="5" width="8.140625" customWidth="1"/>
    <col min="6" max="6" width="11.7109375" customWidth="1"/>
    <col min="7" max="7" width="11.28515625" customWidth="1"/>
    <col min="8" max="8" width="10.28515625" customWidth="1"/>
    <col min="9" max="9" width="12.85546875" customWidth="1"/>
    <col min="10" max="10" width="12.28515625" customWidth="1"/>
    <col min="11" max="11" width="10.85546875" style="1" customWidth="1"/>
    <col min="12" max="12" width="10" style="1" customWidth="1"/>
    <col min="13" max="16384" width="8.85546875" style="1"/>
  </cols>
  <sheetData>
    <row r="1" spans="1:12" s="17" customFormat="1" ht="33.75" customHeight="1" x14ac:dyDescent="0.2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7" customFormat="1" ht="20.25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>
        <v>46105</v>
      </c>
      <c r="G2" s="19">
        <v>46115</v>
      </c>
      <c r="H2" s="18" t="s">
        <v>5</v>
      </c>
      <c r="I2" s="18" t="s">
        <v>6</v>
      </c>
      <c r="J2" s="18" t="s">
        <v>7</v>
      </c>
      <c r="K2" s="20" t="s">
        <v>8</v>
      </c>
      <c r="L2" s="20" t="s">
        <v>9</v>
      </c>
    </row>
    <row r="3" spans="1:12" s="17" customFormat="1" ht="14.45" customHeight="1" x14ac:dyDescent="0.25">
      <c r="A3" s="13">
        <v>5956</v>
      </c>
      <c r="B3" s="13">
        <v>282</v>
      </c>
      <c r="C3" s="13">
        <v>11</v>
      </c>
      <c r="D3" s="13">
        <v>4</v>
      </c>
      <c r="E3" s="13">
        <v>2026</v>
      </c>
      <c r="F3" s="14">
        <v>37.124000000000002</v>
      </c>
      <c r="G3" s="14">
        <v>37.124000000000002</v>
      </c>
      <c r="H3" s="15">
        <f t="shared" ref="H3:H79" si="0">SUM(G3-F3)</f>
        <v>0</v>
      </c>
      <c r="I3" s="14">
        <f t="shared" ref="I3:I79" si="1">$J$81*(K3/$J$84)</f>
        <v>2.9187902864732836E-3</v>
      </c>
      <c r="J3" s="28">
        <f>(H3+I3)</f>
        <v>2.9187902864732836E-3</v>
      </c>
      <c r="K3" s="16">
        <v>59.5</v>
      </c>
      <c r="L3" s="20" t="s">
        <v>9</v>
      </c>
    </row>
    <row r="4" spans="1:12" s="17" customFormat="1" ht="14.45" customHeight="1" x14ac:dyDescent="0.25">
      <c r="A4" s="13">
        <v>5956</v>
      </c>
      <c r="B4" s="13">
        <v>282</v>
      </c>
      <c r="C4" s="13">
        <v>21</v>
      </c>
      <c r="D4" s="13">
        <f>D3</f>
        <v>4</v>
      </c>
      <c r="E4" s="13">
        <f>(E3)</f>
        <v>2026</v>
      </c>
      <c r="F4" s="14">
        <v>20.382000000000001</v>
      </c>
      <c r="G4" s="14">
        <v>20.465</v>
      </c>
      <c r="H4" s="15">
        <f t="shared" si="0"/>
        <v>8.2999999999998408E-2</v>
      </c>
      <c r="I4" s="14">
        <f t="shared" si="1"/>
        <v>1.9769285469726605E-3</v>
      </c>
      <c r="J4" s="28">
        <f t="shared" ref="J4:J67" si="2">(H4+I4)</f>
        <v>8.4976928546971073E-2</v>
      </c>
      <c r="K4" s="16">
        <v>40.299999999999997</v>
      </c>
      <c r="L4" s="20" t="s">
        <v>9</v>
      </c>
    </row>
    <row r="5" spans="1:12" s="17" customFormat="1" ht="14.45" customHeight="1" x14ac:dyDescent="0.25">
      <c r="A5" s="13">
        <v>5956</v>
      </c>
      <c r="B5" s="13">
        <v>282</v>
      </c>
      <c r="C5" s="13">
        <v>31</v>
      </c>
      <c r="D5" s="13">
        <f t="shared" ref="D5:D68" si="3">D4</f>
        <v>4</v>
      </c>
      <c r="E5" s="13">
        <f t="shared" ref="E5:E68" si="4">(E4)</f>
        <v>2026</v>
      </c>
      <c r="F5" s="14">
        <v>9.077</v>
      </c>
      <c r="G5" s="14">
        <v>9.077</v>
      </c>
      <c r="H5" s="15">
        <f t="shared" si="0"/>
        <v>0</v>
      </c>
      <c r="I5" s="14">
        <f t="shared" si="1"/>
        <v>2.1584331530222602E-3</v>
      </c>
      <c r="J5" s="28">
        <f t="shared" si="2"/>
        <v>2.1584331530222602E-3</v>
      </c>
      <c r="K5" s="16">
        <v>44</v>
      </c>
      <c r="L5" s="20" t="s">
        <v>9</v>
      </c>
    </row>
    <row r="6" spans="1:12" s="17" customFormat="1" ht="14.45" customHeight="1" x14ac:dyDescent="0.25">
      <c r="A6" s="13">
        <v>5956</v>
      </c>
      <c r="B6" s="13">
        <v>282</v>
      </c>
      <c r="C6" s="13">
        <v>41</v>
      </c>
      <c r="D6" s="13">
        <f t="shared" si="3"/>
        <v>4</v>
      </c>
      <c r="E6" s="13">
        <f t="shared" si="4"/>
        <v>2026</v>
      </c>
      <c r="F6" s="14">
        <v>17.138000000000002</v>
      </c>
      <c r="G6" s="14">
        <v>17.138000000000002</v>
      </c>
      <c r="H6" s="15">
        <f t="shared" si="0"/>
        <v>0</v>
      </c>
      <c r="I6" s="14">
        <f t="shared" si="1"/>
        <v>1.942589837720034E-3</v>
      </c>
      <c r="J6" s="28">
        <f t="shared" si="2"/>
        <v>1.942589837720034E-3</v>
      </c>
      <c r="K6" s="16">
        <v>39.6</v>
      </c>
      <c r="L6" s="20" t="s">
        <v>9</v>
      </c>
    </row>
    <row r="7" spans="1:12" s="17" customFormat="1" ht="14.45" customHeight="1" x14ac:dyDescent="0.25">
      <c r="A7" s="13">
        <v>5956</v>
      </c>
      <c r="B7" s="13">
        <v>282</v>
      </c>
      <c r="C7" s="13">
        <v>51</v>
      </c>
      <c r="D7" s="13">
        <f t="shared" si="3"/>
        <v>4</v>
      </c>
      <c r="E7" s="13">
        <f t="shared" si="4"/>
        <v>2026</v>
      </c>
      <c r="F7" s="14">
        <v>0.38300000000000001</v>
      </c>
      <c r="G7" s="14">
        <v>0.38300000000000001</v>
      </c>
      <c r="H7" s="15">
        <f t="shared" si="0"/>
        <v>0</v>
      </c>
      <c r="I7" s="14">
        <f t="shared" si="1"/>
        <v>1.9474953676132667E-3</v>
      </c>
      <c r="J7" s="28">
        <f t="shared" si="2"/>
        <v>1.9474953676132667E-3</v>
      </c>
      <c r="K7" s="16">
        <v>39.700000000000003</v>
      </c>
      <c r="L7" s="20" t="s">
        <v>9</v>
      </c>
    </row>
    <row r="8" spans="1:12" s="17" customFormat="1" ht="14.45" customHeight="1" x14ac:dyDescent="0.25">
      <c r="A8" s="13">
        <v>5956</v>
      </c>
      <c r="B8" s="13">
        <v>282</v>
      </c>
      <c r="C8" s="13">
        <v>61</v>
      </c>
      <c r="D8" s="13">
        <f t="shared" si="3"/>
        <v>4</v>
      </c>
      <c r="E8" s="13">
        <f t="shared" si="4"/>
        <v>2026</v>
      </c>
      <c r="F8" s="14">
        <v>42.534999999999997</v>
      </c>
      <c r="G8" s="14">
        <v>42.715000000000003</v>
      </c>
      <c r="H8" s="15">
        <f t="shared" si="0"/>
        <v>0.18000000000000682</v>
      </c>
      <c r="I8" s="14">
        <f t="shared" si="1"/>
        <v>2.9580345256191424E-3</v>
      </c>
      <c r="J8" s="28">
        <f t="shared" si="2"/>
        <v>0.18295803452562595</v>
      </c>
      <c r="K8" s="16">
        <v>60.3</v>
      </c>
      <c r="L8" s="20" t="s">
        <v>9</v>
      </c>
    </row>
    <row r="9" spans="1:12" s="17" customFormat="1" ht="14.45" customHeight="1" x14ac:dyDescent="0.25">
      <c r="A9" s="13">
        <v>5956</v>
      </c>
      <c r="B9" s="13">
        <v>282</v>
      </c>
      <c r="C9" s="13">
        <v>71</v>
      </c>
      <c r="D9" s="13">
        <f t="shared" si="3"/>
        <v>4</v>
      </c>
      <c r="E9" s="13">
        <f t="shared" si="4"/>
        <v>2026</v>
      </c>
      <c r="F9" s="14">
        <v>18.52</v>
      </c>
      <c r="G9" s="14">
        <v>18.61</v>
      </c>
      <c r="H9" s="15">
        <f t="shared" si="0"/>
        <v>8.9999999999999858E-2</v>
      </c>
      <c r="I9" s="14">
        <f t="shared" si="1"/>
        <v>1.8641013594283154E-3</v>
      </c>
      <c r="J9" s="28">
        <f t="shared" si="2"/>
        <v>9.1864101359428171E-2</v>
      </c>
      <c r="K9" s="16">
        <v>38</v>
      </c>
      <c r="L9" s="20" t="s">
        <v>9</v>
      </c>
    </row>
    <row r="10" spans="1:12" s="17" customFormat="1" ht="14.45" customHeight="1" x14ac:dyDescent="0.25">
      <c r="A10" s="13">
        <v>5956</v>
      </c>
      <c r="B10" s="13">
        <v>282</v>
      </c>
      <c r="C10" s="13">
        <v>81</v>
      </c>
      <c r="D10" s="13">
        <f t="shared" si="3"/>
        <v>4</v>
      </c>
      <c r="E10" s="13">
        <f t="shared" si="4"/>
        <v>2026</v>
      </c>
      <c r="F10" s="14">
        <v>22.206</v>
      </c>
      <c r="G10" s="14">
        <v>22.227</v>
      </c>
      <c r="H10" s="15">
        <f t="shared" si="0"/>
        <v>2.1000000000000796E-2</v>
      </c>
      <c r="I10" s="14">
        <f t="shared" si="1"/>
        <v>1.9769285469726605E-3</v>
      </c>
      <c r="J10" s="28">
        <f t="shared" si="2"/>
        <v>2.2976928546973457E-2</v>
      </c>
      <c r="K10" s="16">
        <v>40.299999999999997</v>
      </c>
      <c r="L10" s="20" t="s">
        <v>9</v>
      </c>
    </row>
    <row r="11" spans="1:12" s="17" customFormat="1" ht="14.45" customHeight="1" x14ac:dyDescent="0.25">
      <c r="A11" s="13">
        <v>5956</v>
      </c>
      <c r="B11" s="13">
        <v>282</v>
      </c>
      <c r="C11" s="13">
        <v>91</v>
      </c>
      <c r="D11" s="13">
        <f t="shared" si="3"/>
        <v>4</v>
      </c>
      <c r="E11" s="13">
        <f t="shared" si="4"/>
        <v>2026</v>
      </c>
      <c r="F11" s="14">
        <v>10.911</v>
      </c>
      <c r="G11" s="14">
        <v>10.911</v>
      </c>
      <c r="H11" s="15">
        <f t="shared" si="0"/>
        <v>0</v>
      </c>
      <c r="I11" s="14">
        <f t="shared" si="1"/>
        <v>2.1682442128087252E-3</v>
      </c>
      <c r="J11" s="28">
        <f t="shared" si="2"/>
        <v>2.1682442128087252E-3</v>
      </c>
      <c r="K11" s="16">
        <v>44.2</v>
      </c>
      <c r="L11" s="20" t="s">
        <v>9</v>
      </c>
    </row>
    <row r="12" spans="1:12" s="17" customFormat="1" ht="14.45" customHeight="1" x14ac:dyDescent="0.25">
      <c r="A12" s="13">
        <v>5956</v>
      </c>
      <c r="B12" s="13">
        <v>282</v>
      </c>
      <c r="C12" s="13">
        <v>101</v>
      </c>
      <c r="D12" s="13">
        <f t="shared" si="3"/>
        <v>4</v>
      </c>
      <c r="E12" s="13">
        <f t="shared" si="4"/>
        <v>2026</v>
      </c>
      <c r="F12" s="15">
        <v>15.179</v>
      </c>
      <c r="G12" s="15">
        <v>15.308999999999999</v>
      </c>
      <c r="H12" s="15">
        <f t="shared" si="0"/>
        <v>0.12999999999999901</v>
      </c>
      <c r="I12" s="14">
        <f t="shared" si="1"/>
        <v>1.9376843078268017E-3</v>
      </c>
      <c r="J12" s="28">
        <f t="shared" si="2"/>
        <v>0.13193768430782582</v>
      </c>
      <c r="K12" s="16">
        <v>39.5</v>
      </c>
      <c r="L12" s="20" t="s">
        <v>9</v>
      </c>
    </row>
    <row r="13" spans="1:12" s="17" customFormat="1" ht="14.45" customHeight="1" x14ac:dyDescent="0.25">
      <c r="A13" s="13">
        <v>5956</v>
      </c>
      <c r="B13" s="13">
        <v>282</v>
      </c>
      <c r="C13" s="13">
        <v>111</v>
      </c>
      <c r="D13" s="13">
        <f t="shared" si="3"/>
        <v>4</v>
      </c>
      <c r="E13" s="13">
        <f t="shared" si="4"/>
        <v>2026</v>
      </c>
      <c r="F13" s="14">
        <v>13.38</v>
      </c>
      <c r="G13" s="14">
        <v>13.38</v>
      </c>
      <c r="H13" s="15">
        <f t="shared" si="0"/>
        <v>0</v>
      </c>
      <c r="I13" s="14">
        <f t="shared" si="1"/>
        <v>1.9376843078268017E-3</v>
      </c>
      <c r="J13" s="28">
        <f t="shared" si="2"/>
        <v>1.9376843078268017E-3</v>
      </c>
      <c r="K13" s="16">
        <v>39.5</v>
      </c>
      <c r="L13" s="20" t="s">
        <v>9</v>
      </c>
    </row>
    <row r="14" spans="1:12" s="17" customFormat="1" ht="14.45" customHeight="1" x14ac:dyDescent="0.25">
      <c r="A14" s="13">
        <v>5956</v>
      </c>
      <c r="B14" s="13">
        <v>282</v>
      </c>
      <c r="C14" s="13">
        <v>121</v>
      </c>
      <c r="D14" s="13">
        <f t="shared" si="3"/>
        <v>4</v>
      </c>
      <c r="E14" s="13">
        <f t="shared" si="4"/>
        <v>2026</v>
      </c>
      <c r="F14" s="14">
        <v>28.922999999999998</v>
      </c>
      <c r="G14" s="14">
        <v>29.061</v>
      </c>
      <c r="H14" s="15">
        <f t="shared" si="0"/>
        <v>0.13800000000000168</v>
      </c>
      <c r="I14" s="14">
        <f t="shared" si="1"/>
        <v>3.2131220800672281E-3</v>
      </c>
      <c r="J14" s="28">
        <f t="shared" si="2"/>
        <v>0.14121312208006889</v>
      </c>
      <c r="K14" s="16">
        <v>65.5</v>
      </c>
      <c r="L14" s="20" t="s">
        <v>9</v>
      </c>
    </row>
    <row r="15" spans="1:12" s="17" customFormat="1" ht="14.45" customHeight="1" x14ac:dyDescent="0.25">
      <c r="A15" s="13">
        <v>5956</v>
      </c>
      <c r="B15" s="13">
        <v>282</v>
      </c>
      <c r="C15" s="13">
        <v>131</v>
      </c>
      <c r="D15" s="13">
        <f t="shared" si="3"/>
        <v>4</v>
      </c>
      <c r="E15" s="13">
        <f t="shared" si="4"/>
        <v>2026</v>
      </c>
      <c r="F15" s="14">
        <v>4.7450000000000001</v>
      </c>
      <c r="G15" s="14">
        <v>4.7450000000000001</v>
      </c>
      <c r="H15" s="15">
        <f t="shared" si="0"/>
        <v>0</v>
      </c>
      <c r="I15" s="14">
        <f t="shared" si="1"/>
        <v>1.7807073512433646E-3</v>
      </c>
      <c r="J15" s="28">
        <f t="shared" si="2"/>
        <v>1.7807073512433646E-3</v>
      </c>
      <c r="K15" s="16">
        <v>36.299999999999997</v>
      </c>
      <c r="L15" s="20" t="s">
        <v>9</v>
      </c>
    </row>
    <row r="16" spans="1:12" s="17" customFormat="1" ht="14.45" customHeight="1" x14ac:dyDescent="0.25">
      <c r="A16" s="13">
        <v>5956</v>
      </c>
      <c r="B16" s="13">
        <v>282</v>
      </c>
      <c r="C16" s="13">
        <v>141</v>
      </c>
      <c r="D16" s="13">
        <f t="shared" si="3"/>
        <v>4</v>
      </c>
      <c r="E16" s="13">
        <f t="shared" si="4"/>
        <v>2026</v>
      </c>
      <c r="F16" s="14">
        <v>47.683999999999997</v>
      </c>
      <c r="G16" s="14">
        <v>47.793999999999997</v>
      </c>
      <c r="H16" s="15">
        <f t="shared" si="0"/>
        <v>0.10999999999999943</v>
      </c>
      <c r="I16" s="14">
        <f t="shared" si="1"/>
        <v>4.1157395804219919E-3</v>
      </c>
      <c r="J16" s="28">
        <f t="shared" si="2"/>
        <v>0.11411573958042143</v>
      </c>
      <c r="K16" s="16">
        <v>83.9</v>
      </c>
      <c r="L16" s="20" t="s">
        <v>9</v>
      </c>
    </row>
    <row r="17" spans="1:12" s="17" customFormat="1" ht="14.45" customHeight="1" x14ac:dyDescent="0.25">
      <c r="A17" s="13">
        <v>5956</v>
      </c>
      <c r="B17" s="13">
        <v>282</v>
      </c>
      <c r="C17" s="13">
        <v>151</v>
      </c>
      <c r="D17" s="13">
        <f t="shared" si="3"/>
        <v>4</v>
      </c>
      <c r="E17" s="13">
        <f t="shared" si="4"/>
        <v>2026</v>
      </c>
      <c r="F17" s="21">
        <v>12.592000000000001</v>
      </c>
      <c r="G17" s="21">
        <v>12.666</v>
      </c>
      <c r="H17" s="15">
        <f t="shared" si="0"/>
        <v>7.3999999999999844E-2</v>
      </c>
      <c r="I17" s="14">
        <f t="shared" si="1"/>
        <v>2.9531289957259103E-3</v>
      </c>
      <c r="J17" s="28">
        <f t="shared" si="2"/>
        <v>7.6953128995725747E-2</v>
      </c>
      <c r="K17" s="16">
        <v>60.2</v>
      </c>
      <c r="L17" s="20" t="s">
        <v>9</v>
      </c>
    </row>
    <row r="18" spans="1:12" s="33" customFormat="1" x14ac:dyDescent="0.25">
      <c r="A18" s="29">
        <v>5956</v>
      </c>
      <c r="B18" s="29">
        <v>282</v>
      </c>
      <c r="C18" s="29">
        <v>161</v>
      </c>
      <c r="D18" s="29">
        <f t="shared" si="3"/>
        <v>4</v>
      </c>
      <c r="E18" s="13">
        <f t="shared" si="4"/>
        <v>2026</v>
      </c>
      <c r="F18" s="30">
        <v>0</v>
      </c>
      <c r="G18" s="31">
        <f>((K18*0.015)/31)*10</f>
        <v>0.18241935483870969</v>
      </c>
      <c r="H18" s="31">
        <f t="shared" si="0"/>
        <v>0.18241935483870969</v>
      </c>
      <c r="I18" s="30">
        <f t="shared" si="1"/>
        <v>1.8493847697486185E-3</v>
      </c>
      <c r="J18" s="28">
        <f t="shared" si="2"/>
        <v>0.1842687396084583</v>
      </c>
      <c r="K18" s="32">
        <v>37.700000000000003</v>
      </c>
      <c r="L18" s="34" t="s">
        <v>9</v>
      </c>
    </row>
    <row r="19" spans="1:12" s="17" customFormat="1" ht="14.45" customHeight="1" x14ac:dyDescent="0.25">
      <c r="A19" s="13">
        <v>5956</v>
      </c>
      <c r="B19" s="13">
        <v>282</v>
      </c>
      <c r="C19" s="13">
        <v>171</v>
      </c>
      <c r="D19" s="13">
        <f t="shared" si="3"/>
        <v>4</v>
      </c>
      <c r="E19" s="13">
        <f t="shared" si="4"/>
        <v>2026</v>
      </c>
      <c r="F19" s="14">
        <v>5.3170000000000002</v>
      </c>
      <c r="G19" s="14">
        <v>5.3170000000000002</v>
      </c>
      <c r="H19" s="15">
        <f t="shared" si="0"/>
        <v>0</v>
      </c>
      <c r="I19" s="14">
        <f t="shared" si="1"/>
        <v>1.9720230170794284E-3</v>
      </c>
      <c r="J19" s="28">
        <f t="shared" si="2"/>
        <v>1.9720230170794284E-3</v>
      </c>
      <c r="K19" s="16">
        <v>40.200000000000003</v>
      </c>
      <c r="L19" s="20" t="s">
        <v>9</v>
      </c>
    </row>
    <row r="20" spans="1:12" s="17" customFormat="1" ht="14.45" customHeight="1" x14ac:dyDescent="0.25">
      <c r="A20" s="13">
        <v>5956</v>
      </c>
      <c r="B20" s="13">
        <v>282</v>
      </c>
      <c r="C20" s="13">
        <v>181</v>
      </c>
      <c r="D20" s="13">
        <f t="shared" si="3"/>
        <v>4</v>
      </c>
      <c r="E20" s="13">
        <f t="shared" si="4"/>
        <v>2026</v>
      </c>
      <c r="F20" s="14">
        <v>9.9779999999999998</v>
      </c>
      <c r="G20" s="14">
        <v>10.079000000000001</v>
      </c>
      <c r="H20" s="15">
        <f t="shared" si="0"/>
        <v>0.10100000000000087</v>
      </c>
      <c r="I20" s="14">
        <f t="shared" si="1"/>
        <v>2.1584331530222602E-3</v>
      </c>
      <c r="J20" s="28">
        <f t="shared" si="2"/>
        <v>0.10315843315302313</v>
      </c>
      <c r="K20" s="16">
        <v>44</v>
      </c>
      <c r="L20" s="20" t="s">
        <v>9</v>
      </c>
    </row>
    <row r="21" spans="1:12" s="17" customFormat="1" ht="14.45" customHeight="1" x14ac:dyDescent="0.25">
      <c r="A21" s="13">
        <v>5956</v>
      </c>
      <c r="B21" s="13">
        <v>282</v>
      </c>
      <c r="C21" s="13">
        <v>191</v>
      </c>
      <c r="D21" s="13">
        <f t="shared" si="3"/>
        <v>4</v>
      </c>
      <c r="E21" s="13">
        <f t="shared" si="4"/>
        <v>2026</v>
      </c>
      <c r="F21" s="14">
        <v>19.161000000000001</v>
      </c>
      <c r="G21" s="14">
        <v>19.204999999999998</v>
      </c>
      <c r="H21" s="15">
        <f t="shared" si="0"/>
        <v>4.399999999999693E-2</v>
      </c>
      <c r="I21" s="14">
        <f t="shared" si="1"/>
        <v>1.9376843078268017E-3</v>
      </c>
      <c r="J21" s="28">
        <f t="shared" si="2"/>
        <v>4.5937684307823731E-2</v>
      </c>
      <c r="K21" s="16">
        <v>39.5</v>
      </c>
      <c r="L21" s="20" t="s">
        <v>9</v>
      </c>
    </row>
    <row r="22" spans="1:12" s="17" customFormat="1" ht="14.45" customHeight="1" x14ac:dyDescent="0.25">
      <c r="A22" s="13">
        <v>5956</v>
      </c>
      <c r="B22" s="13">
        <v>282</v>
      </c>
      <c r="C22" s="13">
        <v>201</v>
      </c>
      <c r="D22" s="13">
        <f t="shared" si="3"/>
        <v>4</v>
      </c>
      <c r="E22" s="13">
        <f t="shared" si="4"/>
        <v>2026</v>
      </c>
      <c r="F22" s="14">
        <v>4.1029999999999998</v>
      </c>
      <c r="G22" s="14">
        <v>4.1029999999999998</v>
      </c>
      <c r="H22" s="15">
        <f t="shared" si="0"/>
        <v>0</v>
      </c>
      <c r="I22" s="14">
        <f t="shared" si="1"/>
        <v>1.9376843078268017E-3</v>
      </c>
      <c r="J22" s="28">
        <f t="shared" si="2"/>
        <v>1.9376843078268017E-3</v>
      </c>
      <c r="K22" s="16">
        <v>39.5</v>
      </c>
      <c r="L22" s="20" t="s">
        <v>9</v>
      </c>
    </row>
    <row r="23" spans="1:12" s="33" customFormat="1" ht="14.45" customHeight="1" x14ac:dyDescent="0.25">
      <c r="A23" s="29">
        <v>5956</v>
      </c>
      <c r="B23" s="29">
        <v>282</v>
      </c>
      <c r="C23" s="29">
        <v>211</v>
      </c>
      <c r="D23" s="29">
        <f t="shared" si="3"/>
        <v>4</v>
      </c>
      <c r="E23" s="29">
        <f t="shared" si="4"/>
        <v>2026</v>
      </c>
      <c r="F23" s="30">
        <v>0</v>
      </c>
      <c r="G23" s="31">
        <v>0.2</v>
      </c>
      <c r="H23" s="31">
        <f t="shared" si="0"/>
        <v>0.2</v>
      </c>
      <c r="I23" s="30">
        <f t="shared" si="1"/>
        <v>3.2082165501739961E-3</v>
      </c>
      <c r="J23" s="35">
        <f t="shared" si="2"/>
        <v>0.20320821655017401</v>
      </c>
      <c r="K23" s="32">
        <v>65.400000000000006</v>
      </c>
      <c r="L23" s="34" t="s">
        <v>9</v>
      </c>
    </row>
    <row r="24" spans="1:12" s="17" customFormat="1" ht="14.45" customHeight="1" x14ac:dyDescent="0.25">
      <c r="A24" s="13">
        <v>5956</v>
      </c>
      <c r="B24" s="13">
        <v>282</v>
      </c>
      <c r="C24" s="13">
        <v>221</v>
      </c>
      <c r="D24" s="13">
        <f t="shared" si="3"/>
        <v>4</v>
      </c>
      <c r="E24" s="13">
        <f t="shared" si="4"/>
        <v>2026</v>
      </c>
      <c r="F24" s="14">
        <v>25.8</v>
      </c>
      <c r="G24" s="14">
        <v>25.916</v>
      </c>
      <c r="H24" s="15">
        <f t="shared" si="0"/>
        <v>0.11599999999999966</v>
      </c>
      <c r="I24" s="14">
        <f t="shared" si="1"/>
        <v>1.7807073512433646E-3</v>
      </c>
      <c r="J24" s="28">
        <f t="shared" si="2"/>
        <v>0.11778070735124302</v>
      </c>
      <c r="K24" s="16">
        <v>36.299999999999997</v>
      </c>
      <c r="L24" s="20" t="s">
        <v>9</v>
      </c>
    </row>
    <row r="25" spans="1:12" s="17" customFormat="1" x14ac:dyDescent="0.25">
      <c r="A25" s="13">
        <v>5956</v>
      </c>
      <c r="B25" s="13">
        <v>282</v>
      </c>
      <c r="C25" s="13">
        <v>231</v>
      </c>
      <c r="D25" s="13">
        <f t="shared" si="3"/>
        <v>4</v>
      </c>
      <c r="E25" s="13">
        <f t="shared" si="4"/>
        <v>2026</v>
      </c>
      <c r="F25" s="22">
        <v>30.292999999999999</v>
      </c>
      <c r="G25" s="22">
        <v>30.292999999999999</v>
      </c>
      <c r="H25" s="15">
        <f t="shared" si="0"/>
        <v>0</v>
      </c>
      <c r="I25" s="14">
        <f t="shared" si="1"/>
        <v>4.120645110315224E-3</v>
      </c>
      <c r="J25" s="28">
        <f t="shared" si="2"/>
        <v>4.120645110315224E-3</v>
      </c>
      <c r="K25" s="16">
        <v>84</v>
      </c>
      <c r="L25" s="20" t="s">
        <v>9</v>
      </c>
    </row>
    <row r="26" spans="1:12" s="17" customFormat="1" ht="14.45" customHeight="1" x14ac:dyDescent="0.25">
      <c r="A26" s="13">
        <v>5956</v>
      </c>
      <c r="B26" s="13">
        <v>282</v>
      </c>
      <c r="C26" s="13">
        <v>241</v>
      </c>
      <c r="D26" s="13">
        <f t="shared" si="3"/>
        <v>4</v>
      </c>
      <c r="E26" s="13">
        <f t="shared" si="4"/>
        <v>2026</v>
      </c>
      <c r="F26" s="14">
        <v>36.701000000000001</v>
      </c>
      <c r="G26" s="14">
        <v>36.851999999999997</v>
      </c>
      <c r="H26" s="15">
        <f t="shared" si="0"/>
        <v>0.15099999999999625</v>
      </c>
      <c r="I26" s="14">
        <f t="shared" si="1"/>
        <v>2.9433179359394453E-3</v>
      </c>
      <c r="J26" s="28">
        <f t="shared" si="2"/>
        <v>0.15394331793593569</v>
      </c>
      <c r="K26" s="16">
        <v>60</v>
      </c>
      <c r="L26" s="20" t="s">
        <v>9</v>
      </c>
    </row>
    <row r="27" spans="1:12" s="17" customFormat="1" ht="14.45" customHeight="1" x14ac:dyDescent="0.25">
      <c r="A27" s="13">
        <v>5956</v>
      </c>
      <c r="B27" s="13">
        <v>282</v>
      </c>
      <c r="C27" s="13">
        <v>251</v>
      </c>
      <c r="D27" s="13">
        <f t="shared" si="3"/>
        <v>4</v>
      </c>
      <c r="E27" s="13">
        <f t="shared" si="4"/>
        <v>2026</v>
      </c>
      <c r="F27" s="14">
        <v>20.439</v>
      </c>
      <c r="G27" s="14">
        <v>20.59</v>
      </c>
      <c r="H27" s="15">
        <f t="shared" si="0"/>
        <v>0.1509999999999998</v>
      </c>
      <c r="I27" s="14">
        <f t="shared" si="1"/>
        <v>1.8493847697486185E-3</v>
      </c>
      <c r="J27" s="28">
        <f t="shared" si="2"/>
        <v>0.15284938476974841</v>
      </c>
      <c r="K27" s="16">
        <v>37.700000000000003</v>
      </c>
      <c r="L27" s="20" t="s">
        <v>9</v>
      </c>
    </row>
    <row r="28" spans="1:12" s="17" customFormat="1" ht="14.45" customHeight="1" x14ac:dyDescent="0.25">
      <c r="A28" s="13">
        <v>5956</v>
      </c>
      <c r="B28" s="13">
        <v>282</v>
      </c>
      <c r="C28" s="13">
        <v>261</v>
      </c>
      <c r="D28" s="13">
        <f t="shared" si="3"/>
        <v>4</v>
      </c>
      <c r="E28" s="13">
        <f t="shared" si="4"/>
        <v>2026</v>
      </c>
      <c r="F28" s="14">
        <v>16.312000000000001</v>
      </c>
      <c r="G28" s="14">
        <v>16.312000000000001</v>
      </c>
      <c r="H28" s="15">
        <f t="shared" si="0"/>
        <v>0</v>
      </c>
      <c r="I28" s="14">
        <f t="shared" si="1"/>
        <v>1.9720230170794284E-3</v>
      </c>
      <c r="J28" s="28">
        <f t="shared" si="2"/>
        <v>1.9720230170794284E-3</v>
      </c>
      <c r="K28" s="16">
        <v>40.200000000000003</v>
      </c>
      <c r="L28" s="20" t="s">
        <v>9</v>
      </c>
    </row>
    <row r="29" spans="1:12" s="17" customFormat="1" ht="14.45" customHeight="1" x14ac:dyDescent="0.25">
      <c r="A29" s="13">
        <v>5956</v>
      </c>
      <c r="B29" s="13">
        <v>282</v>
      </c>
      <c r="C29" s="13">
        <v>271</v>
      </c>
      <c r="D29" s="13">
        <f t="shared" si="3"/>
        <v>4</v>
      </c>
      <c r="E29" s="13">
        <f t="shared" si="4"/>
        <v>2026</v>
      </c>
      <c r="F29" s="14">
        <v>15.994</v>
      </c>
      <c r="G29" s="14">
        <v>16.113</v>
      </c>
      <c r="H29" s="15">
        <f t="shared" si="0"/>
        <v>0.11899999999999977</v>
      </c>
      <c r="I29" s="14">
        <f t="shared" si="1"/>
        <v>2.1584331530222602E-3</v>
      </c>
      <c r="J29" s="28">
        <f t="shared" si="2"/>
        <v>0.12115843315302204</v>
      </c>
      <c r="K29" s="16">
        <v>44</v>
      </c>
      <c r="L29" s="20" t="s">
        <v>9</v>
      </c>
    </row>
    <row r="30" spans="1:12" s="17" customFormat="1" ht="14.45" customHeight="1" x14ac:dyDescent="0.25">
      <c r="A30" s="13">
        <v>5956</v>
      </c>
      <c r="B30" s="13">
        <v>282</v>
      </c>
      <c r="C30" s="13">
        <v>281</v>
      </c>
      <c r="D30" s="13">
        <f t="shared" si="3"/>
        <v>4</v>
      </c>
      <c r="E30" s="13">
        <f t="shared" si="4"/>
        <v>2026</v>
      </c>
      <c r="F30" s="14">
        <v>7.3230000000000004</v>
      </c>
      <c r="G30" s="14">
        <v>7.4379999999999997</v>
      </c>
      <c r="H30" s="15">
        <f t="shared" si="0"/>
        <v>0.11499999999999932</v>
      </c>
      <c r="I30" s="14">
        <f t="shared" si="1"/>
        <v>1.942589837720034E-3</v>
      </c>
      <c r="J30" s="28">
        <f t="shared" si="2"/>
        <v>0.11694258983771937</v>
      </c>
      <c r="K30" s="16">
        <v>39.6</v>
      </c>
      <c r="L30" s="20" t="s">
        <v>9</v>
      </c>
    </row>
    <row r="31" spans="1:12" s="17" customFormat="1" ht="14.45" customHeight="1" x14ac:dyDescent="0.25">
      <c r="A31" s="13">
        <v>5956</v>
      </c>
      <c r="B31" s="13">
        <v>282</v>
      </c>
      <c r="C31" s="13">
        <v>291</v>
      </c>
      <c r="D31" s="13">
        <f t="shared" si="3"/>
        <v>4</v>
      </c>
      <c r="E31" s="13">
        <f t="shared" si="4"/>
        <v>2026</v>
      </c>
      <c r="F31" s="14">
        <v>21.106000000000002</v>
      </c>
      <c r="G31" s="14">
        <v>21.190999999999999</v>
      </c>
      <c r="H31" s="15">
        <f t="shared" si="0"/>
        <v>8.49999999999973E-2</v>
      </c>
      <c r="I31" s="14">
        <f t="shared" si="1"/>
        <v>1.9376843078268017E-3</v>
      </c>
      <c r="J31" s="28">
        <f t="shared" si="2"/>
        <v>8.6937684307824101E-2</v>
      </c>
      <c r="K31" s="16">
        <v>39.5</v>
      </c>
      <c r="L31" s="20" t="s">
        <v>9</v>
      </c>
    </row>
    <row r="32" spans="1:12" s="17" customFormat="1" ht="14.45" customHeight="1" x14ac:dyDescent="0.25">
      <c r="A32" s="13">
        <v>5956</v>
      </c>
      <c r="B32" s="13">
        <v>282</v>
      </c>
      <c r="C32" s="13">
        <v>301</v>
      </c>
      <c r="D32" s="13">
        <f t="shared" si="3"/>
        <v>4</v>
      </c>
      <c r="E32" s="13">
        <f t="shared" si="4"/>
        <v>2026</v>
      </c>
      <c r="F32" s="14">
        <v>13.673999999999999</v>
      </c>
      <c r="G32" s="14">
        <v>13.673999999999999</v>
      </c>
      <c r="H32" s="15">
        <f t="shared" si="0"/>
        <v>0</v>
      </c>
      <c r="I32" s="14">
        <f t="shared" si="1"/>
        <v>3.198405490387531E-3</v>
      </c>
      <c r="J32" s="28">
        <f t="shared" si="2"/>
        <v>3.198405490387531E-3</v>
      </c>
      <c r="K32" s="16">
        <v>65.2</v>
      </c>
      <c r="L32" s="20" t="s">
        <v>9</v>
      </c>
    </row>
    <row r="33" spans="1:12" s="17" customFormat="1" ht="14.45" customHeight="1" x14ac:dyDescent="0.25">
      <c r="A33" s="13">
        <v>5956</v>
      </c>
      <c r="B33" s="13">
        <v>282</v>
      </c>
      <c r="C33" s="13">
        <v>311</v>
      </c>
      <c r="D33" s="13">
        <f t="shared" si="3"/>
        <v>4</v>
      </c>
      <c r="E33" s="13">
        <f t="shared" si="4"/>
        <v>2026</v>
      </c>
      <c r="F33" s="14">
        <v>11.422000000000001</v>
      </c>
      <c r="G33" s="14">
        <v>11.422000000000001</v>
      </c>
      <c r="H33" s="15">
        <f t="shared" si="0"/>
        <v>0</v>
      </c>
      <c r="I33" s="14">
        <f t="shared" si="1"/>
        <v>1.7758018213501323E-3</v>
      </c>
      <c r="J33" s="28">
        <f t="shared" si="2"/>
        <v>1.7758018213501323E-3</v>
      </c>
      <c r="K33" s="16">
        <v>36.200000000000003</v>
      </c>
      <c r="L33" s="20" t="s">
        <v>9</v>
      </c>
    </row>
    <row r="34" spans="1:12" s="17" customFormat="1" ht="14.45" customHeight="1" x14ac:dyDescent="0.25">
      <c r="A34" s="13">
        <v>5956</v>
      </c>
      <c r="B34" s="13">
        <v>282</v>
      </c>
      <c r="C34" s="13">
        <v>321</v>
      </c>
      <c r="D34" s="13">
        <f t="shared" si="3"/>
        <v>4</v>
      </c>
      <c r="E34" s="13">
        <f t="shared" si="4"/>
        <v>2026</v>
      </c>
      <c r="F34" s="14">
        <v>2.1469999999999998</v>
      </c>
      <c r="G34" s="14">
        <v>2.1629999999999998</v>
      </c>
      <c r="H34" s="15">
        <f t="shared" si="0"/>
        <v>1.6000000000000014E-2</v>
      </c>
      <c r="I34" s="14">
        <f t="shared" si="1"/>
        <v>4.110834050528759E-3</v>
      </c>
      <c r="J34" s="28">
        <f t="shared" si="2"/>
        <v>2.0110834050528773E-2</v>
      </c>
      <c r="K34" s="16">
        <v>83.8</v>
      </c>
      <c r="L34" s="20" t="s">
        <v>9</v>
      </c>
    </row>
    <row r="35" spans="1:12" s="17" customFormat="1" ht="14.45" customHeight="1" x14ac:dyDescent="0.25">
      <c r="A35" s="13">
        <v>5956</v>
      </c>
      <c r="B35" s="13">
        <v>282</v>
      </c>
      <c r="C35" s="13">
        <v>331</v>
      </c>
      <c r="D35" s="13">
        <f t="shared" si="3"/>
        <v>4</v>
      </c>
      <c r="E35" s="13">
        <f t="shared" si="4"/>
        <v>2026</v>
      </c>
      <c r="F35" s="14">
        <v>1.623</v>
      </c>
      <c r="G35" s="14">
        <v>1.623</v>
      </c>
      <c r="H35" s="15">
        <f t="shared" si="0"/>
        <v>0</v>
      </c>
      <c r="I35" s="14">
        <f t="shared" si="1"/>
        <v>2.9482234658326782E-3</v>
      </c>
      <c r="J35" s="28">
        <f t="shared" si="2"/>
        <v>2.9482234658326782E-3</v>
      </c>
      <c r="K35" s="16">
        <v>60.1</v>
      </c>
      <c r="L35" s="20" t="s">
        <v>9</v>
      </c>
    </row>
    <row r="36" spans="1:12" s="17" customFormat="1" ht="14.45" customHeight="1" x14ac:dyDescent="0.25">
      <c r="A36" s="13">
        <v>5956</v>
      </c>
      <c r="B36" s="13">
        <v>282</v>
      </c>
      <c r="C36" s="13">
        <v>341</v>
      </c>
      <c r="D36" s="13">
        <f t="shared" si="3"/>
        <v>4</v>
      </c>
      <c r="E36" s="13">
        <f t="shared" si="4"/>
        <v>2026</v>
      </c>
      <c r="F36" s="14">
        <v>4.6449999999999996</v>
      </c>
      <c r="G36" s="14">
        <v>4.6449999999999996</v>
      </c>
      <c r="H36" s="15">
        <f t="shared" si="0"/>
        <v>0</v>
      </c>
      <c r="I36" s="14">
        <f t="shared" si="1"/>
        <v>1.8493847697486185E-3</v>
      </c>
      <c r="J36" s="28">
        <f t="shared" si="2"/>
        <v>1.8493847697486185E-3</v>
      </c>
      <c r="K36" s="16">
        <v>37.700000000000003</v>
      </c>
      <c r="L36" s="20" t="s">
        <v>9</v>
      </c>
    </row>
    <row r="37" spans="1:12" s="17" customFormat="1" ht="14.45" customHeight="1" x14ac:dyDescent="0.25">
      <c r="A37" s="13">
        <v>5956</v>
      </c>
      <c r="B37" s="13">
        <v>282</v>
      </c>
      <c r="C37" s="13">
        <v>351</v>
      </c>
      <c r="D37" s="13">
        <f t="shared" si="3"/>
        <v>4</v>
      </c>
      <c r="E37" s="13">
        <f t="shared" si="4"/>
        <v>2026</v>
      </c>
      <c r="F37" s="14">
        <v>11.707000000000001</v>
      </c>
      <c r="G37" s="14">
        <v>11.707000000000001</v>
      </c>
      <c r="H37" s="15">
        <f t="shared" si="0"/>
        <v>0</v>
      </c>
      <c r="I37" s="14">
        <f t="shared" si="1"/>
        <v>1.9720230170794284E-3</v>
      </c>
      <c r="J37" s="28">
        <f t="shared" si="2"/>
        <v>1.9720230170794284E-3</v>
      </c>
      <c r="K37" s="16">
        <v>40.200000000000003</v>
      </c>
      <c r="L37" s="20" t="s">
        <v>9</v>
      </c>
    </row>
    <row r="38" spans="1:12" s="17" customFormat="1" ht="14.45" customHeight="1" x14ac:dyDescent="0.25">
      <c r="A38" s="13">
        <v>5956</v>
      </c>
      <c r="B38" s="13">
        <v>282</v>
      </c>
      <c r="C38" s="13">
        <v>361</v>
      </c>
      <c r="D38" s="13">
        <f t="shared" si="3"/>
        <v>4</v>
      </c>
      <c r="E38" s="13">
        <f t="shared" si="4"/>
        <v>2026</v>
      </c>
      <c r="F38" s="14">
        <v>13.121</v>
      </c>
      <c r="G38" s="14">
        <v>13.121</v>
      </c>
      <c r="H38" s="15">
        <f t="shared" si="0"/>
        <v>0</v>
      </c>
      <c r="I38" s="14">
        <f t="shared" si="1"/>
        <v>2.1584331530222602E-3</v>
      </c>
      <c r="J38" s="28">
        <f t="shared" si="2"/>
        <v>2.1584331530222602E-3</v>
      </c>
      <c r="K38" s="16">
        <v>44</v>
      </c>
      <c r="L38" s="20" t="s">
        <v>9</v>
      </c>
    </row>
    <row r="39" spans="1:12" s="17" customFormat="1" ht="14.45" customHeight="1" x14ac:dyDescent="0.25">
      <c r="A39" s="13">
        <v>5956</v>
      </c>
      <c r="B39" s="13">
        <v>282</v>
      </c>
      <c r="C39" s="13">
        <v>371</v>
      </c>
      <c r="D39" s="13">
        <f t="shared" si="3"/>
        <v>4</v>
      </c>
      <c r="E39" s="13">
        <f t="shared" si="4"/>
        <v>2026</v>
      </c>
      <c r="F39" s="21">
        <v>15.3</v>
      </c>
      <c r="G39" s="21">
        <v>15.404999999999999</v>
      </c>
      <c r="H39" s="15">
        <f t="shared" si="0"/>
        <v>0.10499999999999865</v>
      </c>
      <c r="I39" s="14">
        <f t="shared" si="1"/>
        <v>1.9474953676132667E-3</v>
      </c>
      <c r="J39" s="28">
        <f t="shared" si="2"/>
        <v>0.10694749536761192</v>
      </c>
      <c r="K39" s="16">
        <v>39.700000000000003</v>
      </c>
      <c r="L39" s="20" t="s">
        <v>9</v>
      </c>
    </row>
    <row r="40" spans="1:12" s="17" customFormat="1" ht="14.45" customHeight="1" x14ac:dyDescent="0.25">
      <c r="A40" s="13">
        <v>5956</v>
      </c>
      <c r="B40" s="13">
        <v>282</v>
      </c>
      <c r="C40" s="13">
        <v>381</v>
      </c>
      <c r="D40" s="13">
        <f t="shared" si="3"/>
        <v>4</v>
      </c>
      <c r="E40" s="13">
        <f t="shared" si="4"/>
        <v>2026</v>
      </c>
      <c r="F40" s="14">
        <v>15.878</v>
      </c>
      <c r="G40" s="14">
        <v>15.962</v>
      </c>
      <c r="H40" s="15">
        <f t="shared" si="0"/>
        <v>8.3999999999999631E-2</v>
      </c>
      <c r="I40" s="14">
        <f t="shared" si="1"/>
        <v>1.9474953676132667E-3</v>
      </c>
      <c r="J40" s="28">
        <f t="shared" si="2"/>
        <v>8.5947495367612897E-2</v>
      </c>
      <c r="K40" s="16">
        <v>39.700000000000003</v>
      </c>
      <c r="L40" s="16" t="s">
        <v>10</v>
      </c>
    </row>
    <row r="41" spans="1:12" s="17" customFormat="1" ht="14.45" customHeight="1" x14ac:dyDescent="0.25">
      <c r="A41" s="13">
        <v>5956</v>
      </c>
      <c r="B41" s="13">
        <v>282</v>
      </c>
      <c r="C41" s="13">
        <v>391</v>
      </c>
      <c r="D41" s="13">
        <f t="shared" si="3"/>
        <v>4</v>
      </c>
      <c r="E41" s="13">
        <f t="shared" si="4"/>
        <v>2026</v>
      </c>
      <c r="F41" s="14">
        <v>2.948</v>
      </c>
      <c r="G41" s="14">
        <v>2.948</v>
      </c>
      <c r="H41" s="15">
        <f t="shared" si="0"/>
        <v>0</v>
      </c>
      <c r="I41" s="14">
        <f t="shared" si="1"/>
        <v>3.2033110202807631E-3</v>
      </c>
      <c r="J41" s="28">
        <f t="shared" si="2"/>
        <v>3.2033110202807631E-3</v>
      </c>
      <c r="K41" s="16">
        <v>65.3</v>
      </c>
      <c r="L41" s="16" t="s">
        <v>10</v>
      </c>
    </row>
    <row r="42" spans="1:12" s="17" customFormat="1" ht="14.45" customHeight="1" x14ac:dyDescent="0.25">
      <c r="A42" s="13">
        <v>5956</v>
      </c>
      <c r="B42" s="13">
        <v>282</v>
      </c>
      <c r="C42" s="13">
        <v>401</v>
      </c>
      <c r="D42" s="13">
        <f t="shared" si="3"/>
        <v>4</v>
      </c>
      <c r="E42" s="13">
        <f t="shared" si="4"/>
        <v>2026</v>
      </c>
      <c r="F42" s="14">
        <v>24.613</v>
      </c>
      <c r="G42" s="14">
        <v>24.692</v>
      </c>
      <c r="H42" s="15">
        <f t="shared" si="0"/>
        <v>7.9000000000000625E-2</v>
      </c>
      <c r="I42" s="14">
        <f t="shared" si="1"/>
        <v>1.7807073512433646E-3</v>
      </c>
      <c r="J42" s="28">
        <f t="shared" si="2"/>
        <v>8.0780707351243985E-2</v>
      </c>
      <c r="K42" s="16">
        <v>36.299999999999997</v>
      </c>
      <c r="L42" s="16" t="s">
        <v>10</v>
      </c>
    </row>
    <row r="43" spans="1:12" s="17" customFormat="1" ht="14.45" customHeight="1" x14ac:dyDescent="0.25">
      <c r="A43" s="13">
        <v>5956</v>
      </c>
      <c r="B43" s="13">
        <v>282</v>
      </c>
      <c r="C43" s="13">
        <v>411</v>
      </c>
      <c r="D43" s="13">
        <f t="shared" si="3"/>
        <v>4</v>
      </c>
      <c r="E43" s="13">
        <f t="shared" si="4"/>
        <v>2026</v>
      </c>
      <c r="F43" s="14">
        <v>35.118000000000002</v>
      </c>
      <c r="G43" s="14">
        <v>35.334000000000003</v>
      </c>
      <c r="H43" s="15">
        <f t="shared" si="0"/>
        <v>0.21600000000000108</v>
      </c>
      <c r="I43" s="14">
        <f t="shared" si="1"/>
        <v>4.110834050528759E-3</v>
      </c>
      <c r="J43" s="28">
        <f t="shared" si="2"/>
        <v>0.22011083405052984</v>
      </c>
      <c r="K43" s="16">
        <v>83.8</v>
      </c>
      <c r="L43" s="16" t="s">
        <v>10</v>
      </c>
    </row>
    <row r="44" spans="1:12" s="17" customFormat="1" ht="14.45" customHeight="1" x14ac:dyDescent="0.25">
      <c r="A44" s="13">
        <v>5956</v>
      </c>
      <c r="B44" s="13">
        <v>282</v>
      </c>
      <c r="C44" s="13">
        <v>421</v>
      </c>
      <c r="D44" s="13">
        <f t="shared" si="3"/>
        <v>4</v>
      </c>
      <c r="E44" s="13">
        <f t="shared" si="4"/>
        <v>2026</v>
      </c>
      <c r="F44" s="14">
        <v>20.047000000000001</v>
      </c>
      <c r="G44" s="14">
        <v>20.077999999999999</v>
      </c>
      <c r="H44" s="15">
        <f t="shared" si="0"/>
        <v>3.0999999999998806E-2</v>
      </c>
      <c r="I44" s="14">
        <f t="shared" si="1"/>
        <v>2.9384124060462132E-3</v>
      </c>
      <c r="J44" s="28">
        <f t="shared" si="2"/>
        <v>3.3938412406045018E-2</v>
      </c>
      <c r="K44" s="16">
        <v>59.9</v>
      </c>
      <c r="L44" s="16" t="s">
        <v>10</v>
      </c>
    </row>
    <row r="45" spans="1:12" s="17" customFormat="1" ht="14.45" customHeight="1" x14ac:dyDescent="0.25">
      <c r="A45" s="13">
        <v>5956</v>
      </c>
      <c r="B45" s="13">
        <v>282</v>
      </c>
      <c r="C45" s="13">
        <v>431</v>
      </c>
      <c r="D45" s="13">
        <f t="shared" si="3"/>
        <v>4</v>
      </c>
      <c r="E45" s="13">
        <f t="shared" si="4"/>
        <v>2026</v>
      </c>
      <c r="F45" s="14">
        <v>18.187000000000001</v>
      </c>
      <c r="G45" s="14">
        <v>18.393999999999998</v>
      </c>
      <c r="H45" s="15">
        <f t="shared" si="0"/>
        <v>0.20699999999999719</v>
      </c>
      <c r="I45" s="14">
        <f t="shared" si="1"/>
        <v>1.8493847697486185E-3</v>
      </c>
      <c r="J45" s="28">
        <f t="shared" si="2"/>
        <v>0.20884938476974579</v>
      </c>
      <c r="K45" s="16">
        <v>37.700000000000003</v>
      </c>
      <c r="L45" s="16" t="s">
        <v>10</v>
      </c>
    </row>
    <row r="46" spans="1:12" s="17" customFormat="1" ht="14.45" customHeight="1" x14ac:dyDescent="0.25">
      <c r="A46" s="13">
        <v>5956</v>
      </c>
      <c r="B46" s="13">
        <v>282</v>
      </c>
      <c r="C46" s="13">
        <v>441</v>
      </c>
      <c r="D46" s="13">
        <f t="shared" si="3"/>
        <v>4</v>
      </c>
      <c r="E46" s="13">
        <f t="shared" si="4"/>
        <v>2026</v>
      </c>
      <c r="F46" s="14">
        <v>18.431000000000001</v>
      </c>
      <c r="G46" s="14">
        <v>18.431000000000001</v>
      </c>
      <c r="H46" s="15">
        <f t="shared" si="0"/>
        <v>0</v>
      </c>
      <c r="I46" s="14">
        <f t="shared" si="1"/>
        <v>1.9524008975064988E-3</v>
      </c>
      <c r="J46" s="28">
        <f t="shared" si="2"/>
        <v>1.9524008975064988E-3</v>
      </c>
      <c r="K46" s="16">
        <v>39.799999999999997</v>
      </c>
      <c r="L46" s="16" t="s">
        <v>10</v>
      </c>
    </row>
    <row r="47" spans="1:12" s="17" customFormat="1" ht="14.45" customHeight="1" x14ac:dyDescent="0.25">
      <c r="A47" s="13">
        <v>5956</v>
      </c>
      <c r="B47" s="13">
        <v>282</v>
      </c>
      <c r="C47" s="13">
        <v>451</v>
      </c>
      <c r="D47" s="13">
        <f t="shared" si="3"/>
        <v>4</v>
      </c>
      <c r="E47" s="13">
        <f t="shared" si="4"/>
        <v>2026</v>
      </c>
      <c r="F47" s="14">
        <v>19.731000000000002</v>
      </c>
      <c r="G47" s="14">
        <v>20.100999999999999</v>
      </c>
      <c r="H47" s="15">
        <f t="shared" si="0"/>
        <v>0.36999999999999744</v>
      </c>
      <c r="I47" s="14">
        <f t="shared" si="1"/>
        <v>2.1535276231290277E-3</v>
      </c>
      <c r="J47" s="28">
        <f t="shared" si="2"/>
        <v>0.37215352762312648</v>
      </c>
      <c r="K47" s="16">
        <v>43.9</v>
      </c>
      <c r="L47" s="16" t="s">
        <v>10</v>
      </c>
    </row>
    <row r="48" spans="1:12" s="17" customFormat="1" ht="14.45" customHeight="1" x14ac:dyDescent="0.25">
      <c r="A48" s="13">
        <v>5956</v>
      </c>
      <c r="B48" s="13">
        <v>282</v>
      </c>
      <c r="C48" s="13">
        <v>461</v>
      </c>
      <c r="D48" s="13">
        <f t="shared" si="3"/>
        <v>4</v>
      </c>
      <c r="E48" s="13">
        <f t="shared" si="4"/>
        <v>2026</v>
      </c>
      <c r="F48" s="14">
        <v>4.415</v>
      </c>
      <c r="G48" s="14">
        <v>4.415</v>
      </c>
      <c r="H48" s="15">
        <f t="shared" si="0"/>
        <v>0</v>
      </c>
      <c r="I48" s="14">
        <f t="shared" si="1"/>
        <v>1.9524008975064988E-3</v>
      </c>
      <c r="J48" s="28">
        <f t="shared" si="2"/>
        <v>1.9524008975064988E-3</v>
      </c>
      <c r="K48" s="16">
        <v>39.799999999999997</v>
      </c>
      <c r="L48" s="16" t="s">
        <v>10</v>
      </c>
    </row>
    <row r="49" spans="1:12" s="17" customFormat="1" ht="14.45" customHeight="1" x14ac:dyDescent="0.25">
      <c r="A49" s="13">
        <v>5956</v>
      </c>
      <c r="B49" s="13">
        <v>282</v>
      </c>
      <c r="C49" s="13">
        <v>471</v>
      </c>
      <c r="D49" s="13">
        <f t="shared" si="3"/>
        <v>4</v>
      </c>
      <c r="E49" s="13">
        <f t="shared" si="4"/>
        <v>2026</v>
      </c>
      <c r="F49" s="14">
        <v>3.9550000000000001</v>
      </c>
      <c r="G49" s="14">
        <v>3.9550000000000001</v>
      </c>
      <c r="H49" s="15">
        <f t="shared" si="0"/>
        <v>0</v>
      </c>
      <c r="I49" s="14">
        <f t="shared" si="1"/>
        <v>1.942589837720034E-3</v>
      </c>
      <c r="J49" s="28">
        <f t="shared" si="2"/>
        <v>1.942589837720034E-3</v>
      </c>
      <c r="K49" s="16">
        <v>39.6</v>
      </c>
      <c r="L49" s="16" t="s">
        <v>10</v>
      </c>
    </row>
    <row r="50" spans="1:12" s="17" customFormat="1" ht="14.45" customHeight="1" x14ac:dyDescent="0.25">
      <c r="A50" s="13">
        <v>5956</v>
      </c>
      <c r="B50" s="13">
        <v>282</v>
      </c>
      <c r="C50" s="13">
        <v>481</v>
      </c>
      <c r="D50" s="13">
        <f t="shared" si="3"/>
        <v>4</v>
      </c>
      <c r="E50" s="13">
        <f t="shared" si="4"/>
        <v>2026</v>
      </c>
      <c r="F50" s="14">
        <v>7.6580000000000004</v>
      </c>
      <c r="G50" s="14">
        <v>7.6580000000000004</v>
      </c>
      <c r="H50" s="15">
        <f t="shared" si="0"/>
        <v>0</v>
      </c>
      <c r="I50" s="14">
        <f t="shared" si="1"/>
        <v>3.2082165501739961E-3</v>
      </c>
      <c r="J50" s="28">
        <f t="shared" si="2"/>
        <v>3.2082165501739961E-3</v>
      </c>
      <c r="K50" s="16">
        <v>65.400000000000006</v>
      </c>
      <c r="L50" s="16" t="s">
        <v>10</v>
      </c>
    </row>
    <row r="51" spans="1:12" s="17" customFormat="1" ht="14.45" customHeight="1" x14ac:dyDescent="0.25">
      <c r="A51" s="13">
        <v>5956</v>
      </c>
      <c r="B51" s="13">
        <v>282</v>
      </c>
      <c r="C51" s="13">
        <v>491</v>
      </c>
      <c r="D51" s="13">
        <f t="shared" si="3"/>
        <v>4</v>
      </c>
      <c r="E51" s="13">
        <f t="shared" si="4"/>
        <v>2026</v>
      </c>
      <c r="F51" s="14">
        <v>11.851000000000001</v>
      </c>
      <c r="G51" s="14">
        <v>11.927</v>
      </c>
      <c r="H51" s="15">
        <f t="shared" si="0"/>
        <v>7.5999999999998735E-2</v>
      </c>
      <c r="I51" s="14">
        <f t="shared" si="1"/>
        <v>1.7758018213501323E-3</v>
      </c>
      <c r="J51" s="28">
        <f t="shared" si="2"/>
        <v>7.7775801821348869E-2</v>
      </c>
      <c r="K51" s="16">
        <v>36.200000000000003</v>
      </c>
      <c r="L51" s="16" t="s">
        <v>10</v>
      </c>
    </row>
    <row r="52" spans="1:12" s="17" customFormat="1" ht="14.45" customHeight="1" x14ac:dyDescent="0.25">
      <c r="A52" s="13">
        <v>5956</v>
      </c>
      <c r="B52" s="13">
        <v>282</v>
      </c>
      <c r="C52" s="13">
        <v>501</v>
      </c>
      <c r="D52" s="13">
        <f t="shared" si="3"/>
        <v>4</v>
      </c>
      <c r="E52" s="13">
        <f t="shared" si="4"/>
        <v>2026</v>
      </c>
      <c r="F52" s="14">
        <v>41.84</v>
      </c>
      <c r="G52" s="14">
        <v>41.99</v>
      </c>
      <c r="H52" s="15">
        <f t="shared" si="0"/>
        <v>0.14999999999999858</v>
      </c>
      <c r="I52" s="14">
        <f t="shared" si="1"/>
        <v>4.120645110315224E-3</v>
      </c>
      <c r="J52" s="28">
        <f t="shared" si="2"/>
        <v>0.15412064511031381</v>
      </c>
      <c r="K52" s="16">
        <v>84</v>
      </c>
      <c r="L52" s="16" t="s">
        <v>10</v>
      </c>
    </row>
    <row r="53" spans="1:12" s="17" customFormat="1" ht="14.45" customHeight="1" x14ac:dyDescent="0.25">
      <c r="A53" s="13">
        <v>5956</v>
      </c>
      <c r="B53" s="13">
        <v>282</v>
      </c>
      <c r="C53" s="13">
        <v>511</v>
      </c>
      <c r="D53" s="13">
        <f t="shared" si="3"/>
        <v>4</v>
      </c>
      <c r="E53" s="13">
        <f t="shared" si="4"/>
        <v>2026</v>
      </c>
      <c r="F53" s="14">
        <v>33.101999999999997</v>
      </c>
      <c r="G53" s="14">
        <v>33.220999999999997</v>
      </c>
      <c r="H53" s="15">
        <f t="shared" si="0"/>
        <v>0.11899999999999977</v>
      </c>
      <c r="I53" s="14">
        <f t="shared" si="1"/>
        <v>2.9580345256191424E-3</v>
      </c>
      <c r="J53" s="28">
        <f t="shared" si="2"/>
        <v>0.12195803452561892</v>
      </c>
      <c r="K53" s="16">
        <v>60.3</v>
      </c>
      <c r="L53" s="16" t="s">
        <v>10</v>
      </c>
    </row>
    <row r="54" spans="1:12" s="17" customFormat="1" ht="14.45" customHeight="1" x14ac:dyDescent="0.25">
      <c r="A54" s="13">
        <v>5956</v>
      </c>
      <c r="B54" s="13">
        <v>282</v>
      </c>
      <c r="C54" s="13">
        <v>521</v>
      </c>
      <c r="D54" s="13">
        <f t="shared" si="3"/>
        <v>4</v>
      </c>
      <c r="E54" s="13">
        <f t="shared" si="4"/>
        <v>2026</v>
      </c>
      <c r="F54" s="14">
        <v>6.3449999999999998</v>
      </c>
      <c r="G54" s="14">
        <v>6.3449999999999998</v>
      </c>
      <c r="H54" s="15">
        <f t="shared" si="0"/>
        <v>0</v>
      </c>
      <c r="I54" s="14">
        <f t="shared" si="1"/>
        <v>1.8493847697486185E-3</v>
      </c>
      <c r="J54" s="28">
        <f t="shared" si="2"/>
        <v>1.8493847697486185E-3</v>
      </c>
      <c r="K54" s="16">
        <v>37.700000000000003</v>
      </c>
      <c r="L54" s="16" t="s">
        <v>10</v>
      </c>
    </row>
    <row r="55" spans="1:12" s="17" customFormat="1" ht="14.45" customHeight="1" x14ac:dyDescent="0.25">
      <c r="A55" s="13">
        <v>5956</v>
      </c>
      <c r="B55" s="13">
        <v>282</v>
      </c>
      <c r="C55" s="13">
        <v>531</v>
      </c>
      <c r="D55" s="13">
        <f t="shared" si="3"/>
        <v>4</v>
      </c>
      <c r="E55" s="13">
        <f t="shared" si="4"/>
        <v>2026</v>
      </c>
      <c r="F55" s="14">
        <v>10.51</v>
      </c>
      <c r="G55" s="14">
        <v>10.62</v>
      </c>
      <c r="H55" s="15">
        <f t="shared" si="0"/>
        <v>0.10999999999999943</v>
      </c>
      <c r="I55" s="14">
        <f t="shared" si="1"/>
        <v>1.9720230170794284E-3</v>
      </c>
      <c r="J55" s="28">
        <f t="shared" si="2"/>
        <v>0.11197202301707886</v>
      </c>
      <c r="K55" s="16">
        <v>40.200000000000003</v>
      </c>
      <c r="L55" s="16" t="s">
        <v>10</v>
      </c>
    </row>
    <row r="56" spans="1:12" s="17" customFormat="1" ht="14.45" customHeight="1" x14ac:dyDescent="0.25">
      <c r="A56" s="13">
        <v>5956</v>
      </c>
      <c r="B56" s="13">
        <v>282</v>
      </c>
      <c r="C56" s="13">
        <v>541</v>
      </c>
      <c r="D56" s="13">
        <f t="shared" si="3"/>
        <v>4</v>
      </c>
      <c r="E56" s="13">
        <f t="shared" si="4"/>
        <v>2026</v>
      </c>
      <c r="F56" s="14">
        <v>4.0000000000000001E-3</v>
      </c>
      <c r="G56" s="14">
        <v>4.0000000000000001E-3</v>
      </c>
      <c r="H56" s="15">
        <f t="shared" si="0"/>
        <v>0</v>
      </c>
      <c r="I56" s="14">
        <f t="shared" si="1"/>
        <v>2.1437165633425631E-3</v>
      </c>
      <c r="J56" s="28">
        <f t="shared" si="2"/>
        <v>2.1437165633425631E-3</v>
      </c>
      <c r="K56" s="16">
        <v>43.7</v>
      </c>
      <c r="L56" s="16" t="s">
        <v>10</v>
      </c>
    </row>
    <row r="57" spans="1:12" s="17" customFormat="1" ht="14.45" customHeight="1" x14ac:dyDescent="0.25">
      <c r="A57" s="13">
        <v>5956</v>
      </c>
      <c r="B57" s="13">
        <v>282</v>
      </c>
      <c r="C57" s="13">
        <v>551</v>
      </c>
      <c r="D57" s="13">
        <f t="shared" si="3"/>
        <v>4</v>
      </c>
      <c r="E57" s="13">
        <f t="shared" si="4"/>
        <v>2026</v>
      </c>
      <c r="F57" s="14">
        <v>3.0539999999999998</v>
      </c>
      <c r="G57" s="14">
        <v>3.0539999999999998</v>
      </c>
      <c r="H57" s="15">
        <f t="shared" si="0"/>
        <v>0</v>
      </c>
      <c r="I57" s="14">
        <f t="shared" si="1"/>
        <v>1.942589837720034E-3</v>
      </c>
      <c r="J57" s="28">
        <f t="shared" si="2"/>
        <v>1.942589837720034E-3</v>
      </c>
      <c r="K57" s="16">
        <v>39.6</v>
      </c>
      <c r="L57" s="16" t="s">
        <v>10</v>
      </c>
    </row>
    <row r="58" spans="1:12" s="17" customFormat="1" ht="14.45" customHeight="1" x14ac:dyDescent="0.25">
      <c r="A58" s="13">
        <v>5956</v>
      </c>
      <c r="B58" s="13">
        <v>282</v>
      </c>
      <c r="C58" s="13">
        <v>561</v>
      </c>
      <c r="D58" s="13">
        <f t="shared" si="3"/>
        <v>4</v>
      </c>
      <c r="E58" s="13">
        <f t="shared" si="4"/>
        <v>2026</v>
      </c>
      <c r="F58" s="14">
        <v>3.7839999999999998</v>
      </c>
      <c r="G58" s="14">
        <v>3.7839999999999998</v>
      </c>
      <c r="H58" s="15">
        <f t="shared" si="0"/>
        <v>0</v>
      </c>
      <c r="I58" s="14">
        <f t="shared" si="1"/>
        <v>1.9474953676132667E-3</v>
      </c>
      <c r="J58" s="28">
        <f t="shared" si="2"/>
        <v>1.9474953676132667E-3</v>
      </c>
      <c r="K58" s="16">
        <v>39.700000000000003</v>
      </c>
      <c r="L58" s="16" t="s">
        <v>10</v>
      </c>
    </row>
    <row r="59" spans="1:12" s="17" customFormat="1" ht="14.45" customHeight="1" x14ac:dyDescent="0.25">
      <c r="A59" s="13">
        <v>5956</v>
      </c>
      <c r="B59" s="13">
        <v>282</v>
      </c>
      <c r="C59" s="13">
        <v>571</v>
      </c>
      <c r="D59" s="13">
        <f t="shared" si="3"/>
        <v>4</v>
      </c>
      <c r="E59" s="13">
        <f t="shared" si="4"/>
        <v>2026</v>
      </c>
      <c r="F59" s="14">
        <v>13.95</v>
      </c>
      <c r="G59" s="14">
        <v>13.991</v>
      </c>
      <c r="H59" s="15">
        <f t="shared" si="0"/>
        <v>4.1000000000000369E-2</v>
      </c>
      <c r="I59" s="14">
        <f t="shared" si="1"/>
        <v>3.1934999604942985E-3</v>
      </c>
      <c r="J59" s="28">
        <f t="shared" si="2"/>
        <v>4.4193499960494667E-2</v>
      </c>
      <c r="K59" s="16">
        <v>65.099999999999994</v>
      </c>
      <c r="L59" s="16" t="s">
        <v>10</v>
      </c>
    </row>
    <row r="60" spans="1:12" s="17" customFormat="1" ht="14.45" customHeight="1" x14ac:dyDescent="0.25">
      <c r="A60" s="13">
        <v>5956</v>
      </c>
      <c r="B60" s="13">
        <v>282</v>
      </c>
      <c r="C60" s="13">
        <v>581</v>
      </c>
      <c r="D60" s="13">
        <f t="shared" si="3"/>
        <v>4</v>
      </c>
      <c r="E60" s="13">
        <f t="shared" si="4"/>
        <v>2026</v>
      </c>
      <c r="F60" s="14">
        <v>17.643000000000001</v>
      </c>
      <c r="G60" s="14">
        <v>17.741</v>
      </c>
      <c r="H60" s="15">
        <f t="shared" si="0"/>
        <v>9.7999999999998977E-2</v>
      </c>
      <c r="I60" s="14">
        <f t="shared" si="1"/>
        <v>1.7807073512433646E-3</v>
      </c>
      <c r="J60" s="28">
        <f t="shared" si="2"/>
        <v>9.9780707351242337E-2</v>
      </c>
      <c r="K60" s="16">
        <v>36.299999999999997</v>
      </c>
      <c r="L60" s="16" t="s">
        <v>10</v>
      </c>
    </row>
    <row r="61" spans="1:12" s="17" customFormat="1" ht="14.45" customHeight="1" x14ac:dyDescent="0.25">
      <c r="A61" s="13">
        <v>5956</v>
      </c>
      <c r="B61" s="13">
        <v>282</v>
      </c>
      <c r="C61" s="13">
        <v>591</v>
      </c>
      <c r="D61" s="13">
        <f t="shared" si="3"/>
        <v>4</v>
      </c>
      <c r="E61" s="13">
        <f t="shared" si="4"/>
        <v>2026</v>
      </c>
      <c r="F61" s="14">
        <v>17.849</v>
      </c>
      <c r="G61" s="14">
        <v>17.893999999999998</v>
      </c>
      <c r="H61" s="15">
        <f t="shared" si="0"/>
        <v>4.4999999999998153E-2</v>
      </c>
      <c r="I61" s="14">
        <f t="shared" si="1"/>
        <v>4.1255506402084561E-3</v>
      </c>
      <c r="J61" s="28">
        <f t="shared" si="2"/>
        <v>4.9125550640206607E-2</v>
      </c>
      <c r="K61" s="16">
        <v>84.1</v>
      </c>
      <c r="L61" s="16" t="s">
        <v>10</v>
      </c>
    </row>
    <row r="62" spans="1:12" s="33" customFormat="1" ht="14.45" customHeight="1" x14ac:dyDescent="0.25">
      <c r="A62" s="29">
        <v>5956</v>
      </c>
      <c r="B62" s="29">
        <v>282</v>
      </c>
      <c r="C62" s="29">
        <v>601</v>
      </c>
      <c r="D62" s="29">
        <f t="shared" si="3"/>
        <v>4</v>
      </c>
      <c r="E62" s="29">
        <f t="shared" si="4"/>
        <v>2026</v>
      </c>
      <c r="F62" s="30">
        <v>0</v>
      </c>
      <c r="G62" s="35">
        <f>((K62*0.015)/31)*10</f>
        <v>0.29032258064516125</v>
      </c>
      <c r="H62" s="31">
        <f t="shared" si="0"/>
        <v>0.29032258064516125</v>
      </c>
      <c r="I62" s="30">
        <f t="shared" si="1"/>
        <v>2.9433179359394453E-3</v>
      </c>
      <c r="J62" s="35">
        <f t="shared" si="2"/>
        <v>0.29326589858110069</v>
      </c>
      <c r="K62" s="32">
        <v>60</v>
      </c>
      <c r="L62" s="32" t="s">
        <v>10</v>
      </c>
    </row>
    <row r="63" spans="1:12" s="17" customFormat="1" ht="14.45" customHeight="1" x14ac:dyDescent="0.25">
      <c r="A63" s="13">
        <v>5956</v>
      </c>
      <c r="B63" s="13">
        <v>282</v>
      </c>
      <c r="C63" s="13">
        <v>611</v>
      </c>
      <c r="D63" s="13">
        <f t="shared" si="3"/>
        <v>4</v>
      </c>
      <c r="E63" s="13">
        <f t="shared" si="4"/>
        <v>2026</v>
      </c>
      <c r="F63" s="14">
        <v>18.481999999999999</v>
      </c>
      <c r="G63" s="14">
        <v>18.57</v>
      </c>
      <c r="H63" s="15">
        <f t="shared" si="0"/>
        <v>8.8000000000000966E-2</v>
      </c>
      <c r="I63" s="14">
        <f t="shared" si="1"/>
        <v>1.8493847697486185E-3</v>
      </c>
      <c r="J63" s="28">
        <f t="shared" si="2"/>
        <v>8.9849384769749588E-2</v>
      </c>
      <c r="K63" s="16">
        <v>37.700000000000003</v>
      </c>
      <c r="L63" s="16" t="s">
        <v>10</v>
      </c>
    </row>
    <row r="64" spans="1:12" s="17" customFormat="1" ht="14.45" customHeight="1" x14ac:dyDescent="0.25">
      <c r="A64" s="13">
        <v>5956</v>
      </c>
      <c r="B64" s="13">
        <v>282</v>
      </c>
      <c r="C64" s="13">
        <v>621</v>
      </c>
      <c r="D64" s="13">
        <f t="shared" si="3"/>
        <v>4</v>
      </c>
      <c r="E64" s="13">
        <f t="shared" si="4"/>
        <v>2026</v>
      </c>
      <c r="F64" s="14">
        <v>7.7539999999999996</v>
      </c>
      <c r="G64" s="14">
        <v>7.8760000000000003</v>
      </c>
      <c r="H64" s="15">
        <f t="shared" si="0"/>
        <v>0.12200000000000077</v>
      </c>
      <c r="I64" s="14">
        <f t="shared" si="1"/>
        <v>1.9720230170794284E-3</v>
      </c>
      <c r="J64" s="28">
        <f t="shared" si="2"/>
        <v>0.1239720230170802</v>
      </c>
      <c r="K64" s="16">
        <v>40.200000000000003</v>
      </c>
      <c r="L64" s="16" t="s">
        <v>10</v>
      </c>
    </row>
    <row r="65" spans="1:12" s="27" customFormat="1" ht="14.45" customHeight="1" x14ac:dyDescent="0.25">
      <c r="A65" s="23">
        <v>5956</v>
      </c>
      <c r="B65" s="23">
        <v>282</v>
      </c>
      <c r="C65" s="23">
        <v>631</v>
      </c>
      <c r="D65" s="13">
        <f t="shared" si="3"/>
        <v>4</v>
      </c>
      <c r="E65" s="13">
        <f t="shared" si="4"/>
        <v>2026</v>
      </c>
      <c r="F65" s="24">
        <v>21.553000000000001</v>
      </c>
      <c r="G65" s="24">
        <v>21.681999999999999</v>
      </c>
      <c r="H65" s="25">
        <f t="shared" si="0"/>
        <v>0.12899999999999778</v>
      </c>
      <c r="I65" s="24">
        <f t="shared" si="1"/>
        <v>2.1535276231290277E-3</v>
      </c>
      <c r="J65" s="28">
        <f t="shared" si="2"/>
        <v>0.13115352762312682</v>
      </c>
      <c r="K65" s="26">
        <v>43.9</v>
      </c>
      <c r="L65" s="26" t="s">
        <v>10</v>
      </c>
    </row>
    <row r="66" spans="1:12" s="17" customFormat="1" ht="14.45" customHeight="1" x14ac:dyDescent="0.25">
      <c r="A66" s="13">
        <v>5956</v>
      </c>
      <c r="B66" s="13">
        <v>282</v>
      </c>
      <c r="C66" s="13">
        <v>641</v>
      </c>
      <c r="D66" s="13">
        <f t="shared" si="3"/>
        <v>4</v>
      </c>
      <c r="E66" s="13">
        <f t="shared" si="4"/>
        <v>2026</v>
      </c>
      <c r="F66" s="14">
        <v>5.5529999999999999</v>
      </c>
      <c r="G66" s="14">
        <v>5.57</v>
      </c>
      <c r="H66" s="15">
        <f t="shared" si="0"/>
        <v>1.7000000000000348E-2</v>
      </c>
      <c r="I66" s="14">
        <f t="shared" si="1"/>
        <v>1.942589837720034E-3</v>
      </c>
      <c r="J66" s="28">
        <f t="shared" si="2"/>
        <v>1.8942589837720382E-2</v>
      </c>
      <c r="K66" s="16">
        <v>39.6</v>
      </c>
      <c r="L66" s="16" t="s">
        <v>10</v>
      </c>
    </row>
    <row r="67" spans="1:12" s="17" customFormat="1" ht="14.45" customHeight="1" x14ac:dyDescent="0.25">
      <c r="A67" s="13">
        <v>5956</v>
      </c>
      <c r="B67" s="13">
        <v>282</v>
      </c>
      <c r="C67" s="13">
        <v>651</v>
      </c>
      <c r="D67" s="13">
        <f t="shared" si="3"/>
        <v>4</v>
      </c>
      <c r="E67" s="13">
        <f t="shared" si="4"/>
        <v>2026</v>
      </c>
      <c r="F67" s="14">
        <v>0</v>
      </c>
      <c r="G67" s="14">
        <v>0</v>
      </c>
      <c r="H67" s="15">
        <f t="shared" si="0"/>
        <v>0</v>
      </c>
      <c r="I67" s="14">
        <f t="shared" si="1"/>
        <v>1.9474953676132667E-3</v>
      </c>
      <c r="J67" s="28">
        <f t="shared" si="2"/>
        <v>1.9474953676132667E-3</v>
      </c>
      <c r="K67" s="16">
        <v>39.700000000000003</v>
      </c>
      <c r="L67" s="16" t="s">
        <v>10</v>
      </c>
    </row>
    <row r="68" spans="1:12" s="17" customFormat="1" ht="14.45" customHeight="1" x14ac:dyDescent="0.25">
      <c r="A68" s="13">
        <v>5956</v>
      </c>
      <c r="B68" s="13">
        <v>282</v>
      </c>
      <c r="C68" s="13">
        <v>661</v>
      </c>
      <c r="D68" s="13">
        <f t="shared" si="3"/>
        <v>4</v>
      </c>
      <c r="E68" s="13">
        <f t="shared" si="4"/>
        <v>2026</v>
      </c>
      <c r="F68" s="14">
        <v>13.99</v>
      </c>
      <c r="G68" s="14">
        <v>13.99</v>
      </c>
      <c r="H68" s="15">
        <f t="shared" si="0"/>
        <v>0</v>
      </c>
      <c r="I68" s="14">
        <f t="shared" si="1"/>
        <v>3.1934999604942985E-3</v>
      </c>
      <c r="J68" s="28">
        <f t="shared" ref="J68:J79" si="5">(H68+I68)</f>
        <v>3.1934999604942985E-3</v>
      </c>
      <c r="K68" s="16">
        <v>65.099999999999994</v>
      </c>
      <c r="L68" s="16" t="s">
        <v>10</v>
      </c>
    </row>
    <row r="69" spans="1:12" s="17" customFormat="1" ht="14.45" customHeight="1" x14ac:dyDescent="0.25">
      <c r="A69" s="13">
        <v>5956</v>
      </c>
      <c r="B69" s="13">
        <v>282</v>
      </c>
      <c r="C69" s="13">
        <v>671</v>
      </c>
      <c r="D69" s="13">
        <f t="shared" ref="D69:D79" si="6">D68</f>
        <v>4</v>
      </c>
      <c r="E69" s="13">
        <f t="shared" ref="E69:E79" si="7">(E68)</f>
        <v>2026</v>
      </c>
      <c r="F69" s="14">
        <v>3.9020000000000001</v>
      </c>
      <c r="G69" s="14">
        <v>3.99</v>
      </c>
      <c r="H69" s="15">
        <f t="shared" si="0"/>
        <v>8.8000000000000078E-2</v>
      </c>
      <c r="I69" s="14">
        <f t="shared" si="1"/>
        <v>1.7807073512433646E-3</v>
      </c>
      <c r="J69" s="28">
        <f t="shared" si="5"/>
        <v>8.9780707351243438E-2</v>
      </c>
      <c r="K69" s="16">
        <v>36.299999999999997</v>
      </c>
      <c r="L69" s="16" t="s">
        <v>10</v>
      </c>
    </row>
    <row r="70" spans="1:12" s="17" customFormat="1" ht="14.45" customHeight="1" x14ac:dyDescent="0.25">
      <c r="A70" s="13">
        <v>5956</v>
      </c>
      <c r="B70" s="13">
        <v>282</v>
      </c>
      <c r="C70" s="13">
        <v>681</v>
      </c>
      <c r="D70" s="13">
        <f t="shared" si="6"/>
        <v>4</v>
      </c>
      <c r="E70" s="13">
        <f t="shared" si="7"/>
        <v>2026</v>
      </c>
      <c r="F70" s="14">
        <v>16.021999999999998</v>
      </c>
      <c r="G70" s="14">
        <v>16.126000000000001</v>
      </c>
      <c r="H70" s="15">
        <f t="shared" si="0"/>
        <v>0.10400000000000276</v>
      </c>
      <c r="I70" s="14">
        <f t="shared" si="1"/>
        <v>4.1353616999949211E-3</v>
      </c>
      <c r="J70" s="28">
        <f t="shared" si="5"/>
        <v>0.10813536169999768</v>
      </c>
      <c r="K70" s="16">
        <v>84.3</v>
      </c>
      <c r="L70" s="16" t="s">
        <v>10</v>
      </c>
    </row>
    <row r="71" spans="1:12" s="17" customFormat="1" ht="14.45" customHeight="1" x14ac:dyDescent="0.25">
      <c r="A71" s="13">
        <v>5956</v>
      </c>
      <c r="B71" s="13">
        <v>282</v>
      </c>
      <c r="C71" s="13">
        <v>691</v>
      </c>
      <c r="D71" s="13">
        <f t="shared" si="6"/>
        <v>4</v>
      </c>
      <c r="E71" s="13">
        <f t="shared" si="7"/>
        <v>2026</v>
      </c>
      <c r="F71" s="14">
        <v>25.504999999999999</v>
      </c>
      <c r="G71" s="14">
        <v>25.628</v>
      </c>
      <c r="H71" s="15">
        <f t="shared" si="0"/>
        <v>0.12300000000000111</v>
      </c>
      <c r="I71" s="14">
        <f t="shared" si="1"/>
        <v>2.9482234658326782E-3</v>
      </c>
      <c r="J71" s="28">
        <f t="shared" si="5"/>
        <v>0.12594822346583379</v>
      </c>
      <c r="K71" s="16">
        <v>60.1</v>
      </c>
      <c r="L71" s="16" t="s">
        <v>10</v>
      </c>
    </row>
    <row r="72" spans="1:12" s="17" customFormat="1" ht="14.45" customHeight="1" x14ac:dyDescent="0.25">
      <c r="A72" s="13">
        <v>5956</v>
      </c>
      <c r="B72" s="13">
        <v>282</v>
      </c>
      <c r="C72" s="13">
        <v>701</v>
      </c>
      <c r="D72" s="13">
        <f t="shared" si="6"/>
        <v>4</v>
      </c>
      <c r="E72" s="13">
        <f t="shared" si="7"/>
        <v>2026</v>
      </c>
      <c r="F72" s="14">
        <v>3.7879999999999998</v>
      </c>
      <c r="G72" s="14">
        <v>3.8839999999999999</v>
      </c>
      <c r="H72" s="15">
        <f t="shared" si="0"/>
        <v>9.6000000000000085E-2</v>
      </c>
      <c r="I72" s="14">
        <f t="shared" si="1"/>
        <v>1.8493847697486185E-3</v>
      </c>
      <c r="J72" s="28">
        <f t="shared" si="5"/>
        <v>9.7849384769748707E-2</v>
      </c>
      <c r="K72" s="16">
        <v>37.700000000000003</v>
      </c>
      <c r="L72" s="16" t="s">
        <v>10</v>
      </c>
    </row>
    <row r="73" spans="1:12" s="17" customFormat="1" ht="14.45" customHeight="1" x14ac:dyDescent="0.25">
      <c r="A73" s="13">
        <v>5956</v>
      </c>
      <c r="B73" s="13">
        <v>282</v>
      </c>
      <c r="C73" s="13">
        <v>711</v>
      </c>
      <c r="D73" s="13">
        <f t="shared" si="6"/>
        <v>4</v>
      </c>
      <c r="E73" s="13">
        <f t="shared" si="7"/>
        <v>2026</v>
      </c>
      <c r="F73" s="14">
        <v>2.9180000000000001</v>
      </c>
      <c r="G73" s="14">
        <v>2.9180000000000001</v>
      </c>
      <c r="H73" s="15">
        <f t="shared" si="0"/>
        <v>0</v>
      </c>
      <c r="I73" s="14">
        <f t="shared" si="1"/>
        <v>1.9671174871861963E-3</v>
      </c>
      <c r="J73" s="28">
        <f t="shared" si="5"/>
        <v>1.9671174871861963E-3</v>
      </c>
      <c r="K73" s="16">
        <v>40.1</v>
      </c>
      <c r="L73" s="16" t="s">
        <v>10</v>
      </c>
    </row>
    <row r="74" spans="1:12" s="17" customFormat="1" ht="14.45" customHeight="1" x14ac:dyDescent="0.25">
      <c r="A74" s="13">
        <v>5956</v>
      </c>
      <c r="B74" s="13">
        <v>282</v>
      </c>
      <c r="C74" s="13">
        <v>721</v>
      </c>
      <c r="D74" s="13">
        <f t="shared" si="6"/>
        <v>4</v>
      </c>
      <c r="E74" s="13">
        <f t="shared" si="7"/>
        <v>2026</v>
      </c>
      <c r="F74" s="14">
        <v>6.8739999999999997</v>
      </c>
      <c r="G74" s="14">
        <v>6.9050000000000002</v>
      </c>
      <c r="H74" s="15">
        <f t="shared" si="0"/>
        <v>3.1000000000000583E-2</v>
      </c>
      <c r="I74" s="14">
        <f t="shared" si="1"/>
        <v>2.1633386829154927E-3</v>
      </c>
      <c r="J74" s="28">
        <f t="shared" si="5"/>
        <v>3.3163338682916078E-2</v>
      </c>
      <c r="K74" s="16">
        <v>44.1</v>
      </c>
      <c r="L74" s="16" t="s">
        <v>10</v>
      </c>
    </row>
    <row r="75" spans="1:12" s="17" customFormat="1" x14ac:dyDescent="0.25">
      <c r="A75" s="13">
        <v>5956</v>
      </c>
      <c r="B75" s="13">
        <v>282</v>
      </c>
      <c r="C75" s="13">
        <v>731</v>
      </c>
      <c r="D75" s="13">
        <f t="shared" si="6"/>
        <v>4</v>
      </c>
      <c r="E75" s="13">
        <f t="shared" si="7"/>
        <v>2026</v>
      </c>
      <c r="F75" s="22">
        <v>19.324999999999999</v>
      </c>
      <c r="G75" s="22">
        <v>19.385999999999999</v>
      </c>
      <c r="H75" s="15">
        <f t="shared" si="0"/>
        <v>6.0999999999999943E-2</v>
      </c>
      <c r="I75" s="14">
        <f t="shared" si="1"/>
        <v>1.9474953676132667E-3</v>
      </c>
      <c r="J75" s="28">
        <f t="shared" si="5"/>
        <v>6.294749536761321E-2</v>
      </c>
      <c r="K75" s="16">
        <v>39.700000000000003</v>
      </c>
      <c r="L75" s="16" t="s">
        <v>10</v>
      </c>
    </row>
    <row r="76" spans="1:12" s="17" customFormat="1" ht="14.45" customHeight="1" x14ac:dyDescent="0.25">
      <c r="A76" s="13">
        <v>5956</v>
      </c>
      <c r="B76" s="13">
        <v>282</v>
      </c>
      <c r="C76" s="13">
        <v>741</v>
      </c>
      <c r="D76" s="13">
        <f t="shared" si="6"/>
        <v>4</v>
      </c>
      <c r="E76" s="13">
        <f t="shared" si="7"/>
        <v>2026</v>
      </c>
      <c r="F76" s="14">
        <v>11.587999999999999</v>
      </c>
      <c r="G76" s="14">
        <v>11.74</v>
      </c>
      <c r="H76" s="15">
        <f t="shared" si="0"/>
        <v>0.15200000000000102</v>
      </c>
      <c r="I76" s="14">
        <f t="shared" si="1"/>
        <v>1.9376843078268017E-3</v>
      </c>
      <c r="J76" s="28">
        <f t="shared" si="5"/>
        <v>0.15393768430782784</v>
      </c>
      <c r="K76" s="16">
        <v>39.5</v>
      </c>
      <c r="L76" s="16" t="s">
        <v>10</v>
      </c>
    </row>
    <row r="77" spans="1:12" s="17" customFormat="1" ht="14.45" customHeight="1" x14ac:dyDescent="0.25">
      <c r="A77" s="13">
        <v>5956</v>
      </c>
      <c r="B77" s="13">
        <v>282</v>
      </c>
      <c r="C77" s="13">
        <v>751</v>
      </c>
      <c r="D77" s="13">
        <f t="shared" si="6"/>
        <v>4</v>
      </c>
      <c r="E77" s="13">
        <f t="shared" si="7"/>
        <v>2026</v>
      </c>
      <c r="F77" s="14">
        <v>31.655999999999999</v>
      </c>
      <c r="G77" s="14">
        <v>31.655999999999999</v>
      </c>
      <c r="H77" s="15">
        <f t="shared" si="0"/>
        <v>0</v>
      </c>
      <c r="I77" s="14">
        <f t="shared" si="1"/>
        <v>3.198405490387531E-3</v>
      </c>
      <c r="J77" s="28">
        <f t="shared" si="5"/>
        <v>3.198405490387531E-3</v>
      </c>
      <c r="K77" s="16">
        <v>65.2</v>
      </c>
      <c r="L77" s="16" t="s">
        <v>10</v>
      </c>
    </row>
    <row r="78" spans="1:12" s="17" customFormat="1" ht="14.45" customHeight="1" x14ac:dyDescent="0.25">
      <c r="A78" s="13">
        <v>5956</v>
      </c>
      <c r="B78" s="13">
        <v>282</v>
      </c>
      <c r="C78" s="13">
        <v>761</v>
      </c>
      <c r="D78" s="13">
        <f t="shared" si="6"/>
        <v>4</v>
      </c>
      <c r="E78" s="13">
        <f t="shared" si="7"/>
        <v>2026</v>
      </c>
      <c r="F78" s="21">
        <v>17.318999999999999</v>
      </c>
      <c r="G78" s="21">
        <v>17.405999999999999</v>
      </c>
      <c r="H78" s="15">
        <f t="shared" si="0"/>
        <v>8.6999999999999744E-2</v>
      </c>
      <c r="I78" s="14">
        <f t="shared" si="1"/>
        <v>1.7807073512433646E-3</v>
      </c>
      <c r="J78" s="28">
        <f t="shared" si="5"/>
        <v>8.8780707351243104E-2</v>
      </c>
      <c r="K78" s="16">
        <v>36.299999999999997</v>
      </c>
      <c r="L78" s="16" t="s">
        <v>10</v>
      </c>
    </row>
    <row r="79" spans="1:12" s="17" customFormat="1" ht="14.45" customHeight="1" x14ac:dyDescent="0.25">
      <c r="A79" s="13">
        <v>5956</v>
      </c>
      <c r="B79" s="13">
        <v>282</v>
      </c>
      <c r="C79" s="13">
        <v>771</v>
      </c>
      <c r="D79" s="13">
        <f t="shared" si="6"/>
        <v>4</v>
      </c>
      <c r="E79" s="13">
        <f t="shared" si="7"/>
        <v>2026</v>
      </c>
      <c r="F79" s="14">
        <v>42.414999999999999</v>
      </c>
      <c r="G79" s="14">
        <v>42.634999999999998</v>
      </c>
      <c r="H79" s="15">
        <f t="shared" si="0"/>
        <v>0.21999999999999886</v>
      </c>
      <c r="I79" s="14">
        <f t="shared" si="1"/>
        <v>4.120645110315224E-3</v>
      </c>
      <c r="J79" s="28">
        <f t="shared" si="5"/>
        <v>0.2241206451103141</v>
      </c>
      <c r="K79" s="16">
        <v>84</v>
      </c>
      <c r="L79" s="16" t="s">
        <v>10</v>
      </c>
    </row>
    <row r="80" spans="1:12" x14ac:dyDescent="0.25">
      <c r="G80" s="2"/>
      <c r="H80" s="3">
        <f>SUM(H3:H79)</f>
        <v>5.4457419354838583</v>
      </c>
      <c r="I80" s="3">
        <f>SUM(I3:I79)</f>
        <v>0.18625806451614135</v>
      </c>
      <c r="J80" s="3">
        <f>SUM(J3:J79)</f>
        <v>5.631999999999997</v>
      </c>
      <c r="K80" s="1">
        <f>SUM(K3:K79)</f>
        <v>3796.8999999999987</v>
      </c>
      <c r="L80" s="4"/>
    </row>
    <row r="81" spans="1:12" x14ac:dyDescent="0.25">
      <c r="I81" s="2" t="s">
        <v>11</v>
      </c>
      <c r="J81" s="5">
        <f>J82-H80</f>
        <v>0.18625806451614135</v>
      </c>
      <c r="K81" s="6" t="s">
        <v>12</v>
      </c>
      <c r="L81" s="4"/>
    </row>
    <row r="82" spans="1:12" x14ac:dyDescent="0.25">
      <c r="I82" s="7" t="s">
        <v>13</v>
      </c>
      <c r="J82" s="8">
        <v>5.6319999999999997</v>
      </c>
      <c r="K82" s="6" t="s">
        <v>12</v>
      </c>
    </row>
    <row r="83" spans="1:12" x14ac:dyDescent="0.25">
      <c r="I83" s="2" t="s">
        <v>14</v>
      </c>
      <c r="J83" s="9">
        <f>H80</f>
        <v>5.4457419354838583</v>
      </c>
      <c r="K83" s="6" t="s">
        <v>12</v>
      </c>
    </row>
    <row r="84" spans="1:12" x14ac:dyDescent="0.25">
      <c r="I84" s="2" t="s">
        <v>15</v>
      </c>
      <c r="J84" s="10">
        <v>3796.9</v>
      </c>
      <c r="K84" s="6" t="s">
        <v>16</v>
      </c>
    </row>
    <row r="85" spans="1:12" x14ac:dyDescent="0.25">
      <c r="A85" s="11"/>
      <c r="B85" s="12" t="s">
        <v>17</v>
      </c>
      <c r="C85" s="11"/>
      <c r="D85" s="11"/>
      <c r="F85" s="11"/>
      <c r="G85" s="11"/>
      <c r="H85" s="11"/>
      <c r="I85" s="11"/>
      <c r="J85" s="11"/>
      <c r="K85" s="12" t="s">
        <v>18</v>
      </c>
    </row>
  </sheetData>
  <sheetProtection selectLockedCells="1" selectUnlockedCells="1"/>
  <mergeCells count="1">
    <mergeCell ref="A1:L1"/>
  </mergeCells>
  <pageMargins left="0.70833333333333337" right="0.70833333333333337" top="0.74791666666666667" bottom="0.35416666666666669" header="0.51180555555555551" footer="0.51180555555555551"/>
  <pageSetup paperSize="9" scale="70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</dc:creator>
  <cp:keywords/>
  <dc:description/>
  <cp:lastModifiedBy>Шиповской Кирилл Иванович</cp:lastModifiedBy>
  <cp:revision>2</cp:revision>
  <dcterms:created xsi:type="dcterms:W3CDTF">2015-03-15T07:37:38Z</dcterms:created>
  <dcterms:modified xsi:type="dcterms:W3CDTF">2026-04-27T07:01:37Z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